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Y:\NIF\Nic\ITS\Hayes53\Confocal Microscopy\Program\Pit Studies\"/>
    </mc:Choice>
  </mc:AlternateContent>
  <xr:revisionPtr revIDLastSave="17" documentId="8_{93913963-E6ED-4466-837C-A843656ADDF2}" xr6:coauthVersionLast="47" xr6:coauthVersionMax="47" xr10:uidLastSave="{2EB45B4F-A749-42AE-B1A0-B2207A5AEC40}"/>
  <bookViews>
    <workbookView xWindow="-28920" yWindow="1980" windowWidth="29040" windowHeight="17640" firstSheet="2" activeTab="1" xr2:uid="{00000000-000D-0000-FFFF-FFFF00000000}"/>
  </bookViews>
  <sheets>
    <sheet name="Surface Pivot" sheetId="3" r:id="rId1"/>
    <sheet name="Surface roughness" sheetId="1" r:id="rId2"/>
    <sheet name="Mass Data" sheetId="2" r:id="rId3"/>
  </sheets>
  <definedNames>
    <definedName name="_xlnm._FilterDatabase" localSheetId="1" hidden="1">'Surface roughness'!$A$1:$I$74</definedName>
  </definedNames>
  <calcPr calcId="191028" concurrentCalc="0"/>
  <pivotCaches>
    <pivotCache cacheId="352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3" i="1" l="1"/>
  <c r="K67" i="1"/>
  <c r="K61" i="1"/>
  <c r="K55" i="1"/>
  <c r="O15" i="2"/>
  <c r="P15" i="2"/>
  <c r="Q15" i="2"/>
  <c r="N15" i="2"/>
  <c r="N14" i="2"/>
  <c r="O14" i="2"/>
  <c r="P14" i="2"/>
  <c r="Q14" i="2"/>
  <c r="N13" i="2"/>
  <c r="O13" i="2"/>
  <c r="P13" i="2"/>
  <c r="Q13" i="2"/>
  <c r="N12" i="2"/>
  <c r="O12" i="2"/>
  <c r="P12" i="2"/>
  <c r="Q12" i="2"/>
  <c r="N11" i="2"/>
  <c r="O11" i="2"/>
  <c r="P11" i="2"/>
  <c r="Q11" i="2"/>
  <c r="N10" i="2"/>
  <c r="O10" i="2"/>
  <c r="P10" i="2"/>
  <c r="Q10" i="2"/>
  <c r="N9" i="2"/>
  <c r="O9" i="2"/>
  <c r="P9" i="2"/>
  <c r="Q9" i="2"/>
  <c r="N8" i="2"/>
  <c r="O8" i="2"/>
  <c r="P8" i="2"/>
  <c r="Q8" i="2"/>
  <c r="N7" i="2"/>
  <c r="O7" i="2"/>
  <c r="P7" i="2"/>
  <c r="Q7" i="2"/>
  <c r="N6" i="2"/>
  <c r="O6" i="2"/>
  <c r="P6" i="2"/>
  <c r="Q6" i="2"/>
  <c r="N5" i="2"/>
  <c r="O5" i="2"/>
  <c r="P5" i="2"/>
  <c r="Q5" i="2"/>
  <c r="N4" i="2"/>
  <c r="O4" i="2"/>
  <c r="P4" i="2"/>
  <c r="Q4" i="2"/>
  <c r="N3" i="2"/>
  <c r="O3" i="2"/>
  <c r="P3" i="2"/>
  <c r="Q3" i="2"/>
  <c r="N2" i="2"/>
  <c r="O2" i="2"/>
  <c r="P2" i="2"/>
  <c r="Q2" i="2"/>
</calcChain>
</file>

<file path=xl/sharedStrings.xml><?xml version="1.0" encoding="utf-8"?>
<sst xmlns="http://schemas.openxmlformats.org/spreadsheetml/2006/main" count="355" uniqueCount="84">
  <si>
    <t>Row Labels</t>
  </si>
  <si>
    <t>Average of Surface roughness</t>
  </si>
  <si>
    <t>Average of Surface roughness Sq</t>
  </si>
  <si>
    <t>Coat1</t>
  </si>
  <si>
    <t>Lap1</t>
  </si>
  <si>
    <t>Coat</t>
  </si>
  <si>
    <t>Lap2</t>
  </si>
  <si>
    <t>TT</t>
  </si>
  <si>
    <t>Lap3</t>
  </si>
  <si>
    <t>L1</t>
  </si>
  <si>
    <t>Lap4</t>
  </si>
  <si>
    <t>L2</t>
  </si>
  <si>
    <t>Lap6</t>
  </si>
  <si>
    <t>L3</t>
  </si>
  <si>
    <t>Lap7</t>
  </si>
  <si>
    <t>L4</t>
  </si>
  <si>
    <t>Lap8</t>
  </si>
  <si>
    <t>L6</t>
  </si>
  <si>
    <t>Polish1</t>
  </si>
  <si>
    <t>L7</t>
  </si>
  <si>
    <t>Polish2</t>
  </si>
  <si>
    <t>L8</t>
  </si>
  <si>
    <t>Polish3</t>
  </si>
  <si>
    <t>P1</t>
  </si>
  <si>
    <t>P2</t>
  </si>
  <si>
    <t>(blank)</t>
  </si>
  <si>
    <t>p3</t>
  </si>
  <si>
    <t>Grand Total</t>
  </si>
  <si>
    <t>File name</t>
  </si>
  <si>
    <t>Step Type</t>
  </si>
  <si>
    <t>Shell Number</t>
  </si>
  <si>
    <t>Surface roughness_x000D_
Area1_x000D_
Sa_x000D_
nm</t>
  </si>
  <si>
    <t>Surface roughness_x000D_
Area1_x000D_
Sq_x000D_
nm</t>
  </si>
  <si>
    <t>Surface roughness_x000D_
Area1_x000D_
Svk_x000D_
nm</t>
  </si>
  <si>
    <t>Surface roughness_x000D_
Area1_x000D_
Sz_x000D_
nm</t>
  </si>
  <si>
    <t>Surface roughness_x000D_
Area1_x000D_
Spk_x000D_
nm</t>
  </si>
  <si>
    <t>Surface roughness_x000D_
Area1_x000D_
Sal_x000D_
nm</t>
  </si>
  <si>
    <t>S233</t>
  </si>
  <si>
    <t>S1</t>
  </si>
  <si>
    <t>S2</t>
  </si>
  <si>
    <t>S3</t>
  </si>
  <si>
    <t>S4</t>
  </si>
  <si>
    <t>S5</t>
  </si>
  <si>
    <t>S6</t>
  </si>
  <si>
    <t>Avg. Sa for polishing</t>
  </si>
  <si>
    <t>Polish4</t>
  </si>
  <si>
    <t>Step</t>
  </si>
  <si>
    <t>Batch</t>
  </si>
  <si>
    <t>Date</t>
  </si>
  <si>
    <t>HDC Type</t>
  </si>
  <si>
    <t>Dopant at%</t>
  </si>
  <si>
    <t>Layer</t>
  </si>
  <si>
    <t>Mandrel Size (mm)</t>
  </si>
  <si>
    <t>Time (h)</t>
  </si>
  <si>
    <t>Mass before (mg)</t>
  </si>
  <si>
    <t>Mass after (mg)</t>
  </si>
  <si>
    <t>Shells before</t>
  </si>
  <si>
    <t>Shells Loaded</t>
  </si>
  <si>
    <t>Average Mass Before (mg)</t>
  </si>
  <si>
    <t>Average Mass After (mg)</t>
  </si>
  <si>
    <t>Single Shell Removal rate (ug/hr)</t>
  </si>
  <si>
    <t>Mandrel Surface Area Normalized Removal Rate</t>
  </si>
  <si>
    <t>slurry particle size</t>
  </si>
  <si>
    <t>VG</t>
  </si>
  <si>
    <t>DPP</t>
  </si>
  <si>
    <t>S233_Coat</t>
  </si>
  <si>
    <t>UNCD</t>
  </si>
  <si>
    <t>S233_TT_1</t>
  </si>
  <si>
    <t>Large</t>
  </si>
  <si>
    <t>S233_Lap_1</t>
  </si>
  <si>
    <t>Lap</t>
  </si>
  <si>
    <t>S233_Lap_2</t>
  </si>
  <si>
    <t>S233_Lap_3</t>
  </si>
  <si>
    <t>S233_lap_4</t>
  </si>
  <si>
    <t>S233_Lap_5</t>
  </si>
  <si>
    <t>S233_Lap_6</t>
  </si>
  <si>
    <t>Small</t>
  </si>
  <si>
    <t>S233_Lap_7</t>
  </si>
  <si>
    <t>S233_Lap_8</t>
  </si>
  <si>
    <t>S233_Polish_1</t>
  </si>
  <si>
    <t>Polish</t>
  </si>
  <si>
    <t>S233_Polish_2</t>
  </si>
  <si>
    <t>S233_Polish_3</t>
  </si>
  <si>
    <t>S233_Polish_4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</si>
</sst>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"/>
    <numFmt numFmtId="165" formatCode="#,##0.0000"/>
  </numFmts>
  <fonts count="5">
    <font>
      <sz val="10"/>
      <color theme="1"/>
      <name val="Tahoma"/>
    </font>
    <font>
      <sz val="10"/>
      <color rgb="FFFFFFFF"/>
      <name val="Tahoma"/>
    </font>
    <font>
      <sz val="10"/>
      <color theme="1"/>
      <name val="Tahoma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0A0A0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164" fontId="0" fillId="0" borderId="1" xfId="0" applyNumberFormat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/>
    <xf numFmtId="14" fontId="3" fillId="0" borderId="0" xfId="0" applyNumberFormat="1" applyFont="1" applyAlignment="1"/>
    <xf numFmtId="165" fontId="3" fillId="0" borderId="0" xfId="0" applyNumberFormat="1" applyFont="1" applyAlignment="1"/>
    <xf numFmtId="2" fontId="3" fillId="0" borderId="0" xfId="0" applyNumberFormat="1" applyFont="1" applyAlignment="1"/>
    <xf numFmtId="0" fontId="3" fillId="3" borderId="0" xfId="0" applyFont="1" applyFill="1" applyAlignment="1"/>
    <xf numFmtId="14" fontId="3" fillId="3" borderId="0" xfId="0" applyNumberFormat="1" applyFont="1" applyFill="1" applyAlignment="1"/>
    <xf numFmtId="165" fontId="3" fillId="3" borderId="0" xfId="0" applyNumberFormat="1" applyFont="1" applyFill="1" applyAlignment="1"/>
    <xf numFmtId="2" fontId="3" fillId="3" borderId="0" xfId="0" applyNumberFormat="1" applyFont="1" applyFill="1" applyAlignment="1"/>
    <xf numFmtId="16" fontId="3" fillId="3" borderId="0" xfId="0" applyNumberFormat="1" applyFont="1" applyFill="1" applyAlignment="1"/>
    <xf numFmtId="0" fontId="0" fillId="0" borderId="0" xfId="0" applyAlignment="1"/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1" applyFont="1" applyFill="1" applyBorder="1" applyAlignment="1" applyProtection="1">
      <alignment vertical="center" wrapText="1"/>
      <protection locked="0"/>
    </xf>
    <xf numFmtId="164" fontId="2" fillId="0" borderId="1" xfId="1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Alignment="1">
      <alignment vertical="center" wrapText="1"/>
    </xf>
  </cellXfs>
  <cellStyles count="2">
    <cellStyle name="Normal" xfId="0" builtinId="0" customBuiltin="1"/>
    <cellStyle name="Normal_Surface roughness" xfId="1" xr:uid="{F6745C75-AE2E-4663-82F5-A62379E77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Surface</a:t>
            </a:r>
            <a:r>
              <a:rPr lang="en-US" baseline="0"/>
              <a:t> Roughness vs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'Surface Pivot'!$L$5:$L$16</c:f>
              <c:numCache>
                <c:formatCode>General</c:formatCode>
                <c:ptCount val="12"/>
                <c:pt idx="0">
                  <c:v>108.72285570709755</c:v>
                </c:pt>
                <c:pt idx="1">
                  <c:v>94.128163432849817</c:v>
                </c:pt>
                <c:pt idx="2">
                  <c:v>38.588373818665602</c:v>
                </c:pt>
                <c:pt idx="3">
                  <c:v>39.793242932664626</c:v>
                </c:pt>
                <c:pt idx="4">
                  <c:v>38.001517935978448</c:v>
                </c:pt>
                <c:pt idx="5">
                  <c:v>38.409883064730202</c:v>
                </c:pt>
                <c:pt idx="6">
                  <c:v>21.919470460832738</c:v>
                </c:pt>
                <c:pt idx="7">
                  <c:v>21.301345217636324</c:v>
                </c:pt>
                <c:pt idx="8">
                  <c:v>23.58242569693299</c:v>
                </c:pt>
                <c:pt idx="9">
                  <c:v>4.5554703481036922</c:v>
                </c:pt>
                <c:pt idx="10">
                  <c:v>3.4585174257446414</c:v>
                </c:pt>
                <c:pt idx="11">
                  <c:v>3.4557872492869475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3-49F6-B744-517FA2F7F0E8}"/>
            </c:ext>
          </c:extLst>
        </c:ser>
        <c:ser>
          <c:idx val="1"/>
          <c:order val="1"/>
          <c:tx>
            <c:v>Sq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'Surface Pivot'!$M$5:$M$16</c:f>
              <c:numCache>
                <c:formatCode>General</c:formatCode>
                <c:ptCount val="12"/>
                <c:pt idx="0">
                  <c:v>143.23673022429378</c:v>
                </c:pt>
                <c:pt idx="1">
                  <c:v>114.20551489509484</c:v>
                </c:pt>
                <c:pt idx="2">
                  <c:v>49.717650521901483</c:v>
                </c:pt>
                <c:pt idx="3">
                  <c:v>51.055085894465726</c:v>
                </c:pt>
                <c:pt idx="4">
                  <c:v>48.75112481921083</c:v>
                </c:pt>
                <c:pt idx="5">
                  <c:v>49.221370338262375</c:v>
                </c:pt>
                <c:pt idx="6">
                  <c:v>28.471343060778395</c:v>
                </c:pt>
                <c:pt idx="7">
                  <c:v>27.870166572122177</c:v>
                </c:pt>
                <c:pt idx="8">
                  <c:v>31.210938228816001</c:v>
                </c:pt>
                <c:pt idx="9">
                  <c:v>6.7308813966925634</c:v>
                </c:pt>
                <c:pt idx="10">
                  <c:v>4.9707245547290766</c:v>
                </c:pt>
                <c:pt idx="11">
                  <c:v>4.8669584136396784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63-49F6-B744-517FA2F7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364928"/>
        <c:axId val="2068176384"/>
      </c:scatterChart>
      <c:valAx>
        <c:axId val="113536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Step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176384"/>
        <c:crosses val="autoZero"/>
        <c:crossBetween val="midCat"/>
      </c:valAx>
      <c:valAx>
        <c:axId val="206817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364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Removal Rate vs Lapping Step and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'Mass Data'!$P$4:$P$11</c:f>
              <c:numCache>
                <c:formatCode>0.00</c:formatCode>
                <c:ptCount val="8"/>
                <c:pt idx="0">
                  <c:v>12.798351648351668</c:v>
                </c:pt>
                <c:pt idx="1">
                  <c:v>14.151934065934212</c:v>
                </c:pt>
                <c:pt idx="2">
                  <c:v>7.8748571428570404</c:v>
                </c:pt>
                <c:pt idx="3">
                  <c:v>11.281142857142815</c:v>
                </c:pt>
                <c:pt idx="4">
                  <c:v>10.983776397515703</c:v>
                </c:pt>
                <c:pt idx="5">
                  <c:v>6.5770186335402263</c:v>
                </c:pt>
                <c:pt idx="6">
                  <c:v>5.4670807453417938</c:v>
                </c:pt>
                <c:pt idx="7">
                  <c:v>10.145962732919298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7-4F7B-9445-5E347CBE6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252288"/>
        <c:axId val="1687122752"/>
      </c:scatterChart>
      <c:valAx>
        <c:axId val="208225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Lapping 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122752"/>
        <c:crosses val="autoZero"/>
        <c:crossBetween val="midCat"/>
      </c:valAx>
      <c:valAx>
        <c:axId val="168712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Single Shell</a:t>
                </a:r>
                <a:r>
                  <a:rPr lang="en-US" baseline="0"/>
                  <a:t> Removal Rate (µg/hr)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25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300037</xdr:colOff>
      <xdr:row>25</xdr:row>
      <xdr:rowOff>142875</xdr:rowOff>
    </xdr:from>
    <xdr:to>
      <xdr:col>25</xdr:col>
      <xdr:colOff>485775</xdr:colOff>
      <xdr:row>46</xdr:row>
      <xdr:rowOff>152400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C3A2422-C1D2-94EC-C4D1-16B08ADF4397}"/>
            </a:ext>
          </a:extLst>
        </xdr:cNvPr>
        <xdr:cNvGrpSpPr/>
      </xdr:nvGrpSpPr>
      <xdr:grpSpPr>
        <a:xfrm>
          <a:off x="12130087" y="4191000"/>
          <a:ext cx="6891338" cy="3409950"/>
          <a:chOff x="12120562" y="4124325"/>
          <a:chExt cx="6891338" cy="34099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ECA355D-A583-FEDD-EA1D-B962BF722519}"/>
              </a:ext>
            </a:extLst>
          </xdr:cNvPr>
          <xdr:cNvGraphicFramePr/>
        </xdr:nvGraphicFramePr>
        <xdr:xfrm>
          <a:off x="12120562" y="4124325"/>
          <a:ext cx="6891338" cy="3409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CB262BD-1E5D-16C8-129D-C63BA0B32A57}"/>
              </a:ext>
            </a:extLst>
          </xdr:cNvPr>
          <xdr:cNvSpPr/>
        </xdr:nvSpPr>
        <xdr:spPr>
          <a:xfrm>
            <a:off x="12725400" y="4352925"/>
            <a:ext cx="638175" cy="2892358"/>
          </a:xfrm>
          <a:prstGeom prst="rect">
            <a:avLst/>
          </a:prstGeom>
          <a:solidFill>
            <a:schemeClr val="accent3">
              <a:alpha val="4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5EF370A-1C1B-4C83-AF58-420342D7D55C}"/>
              </a:ext>
            </a:extLst>
          </xdr:cNvPr>
          <xdr:cNvSpPr/>
        </xdr:nvSpPr>
        <xdr:spPr>
          <a:xfrm>
            <a:off x="13354051" y="4352925"/>
            <a:ext cx="571500" cy="2892358"/>
          </a:xfrm>
          <a:prstGeom prst="rect">
            <a:avLst/>
          </a:prstGeom>
          <a:solidFill>
            <a:srgbClr val="FFC000">
              <a:alpha val="4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758B745-A81C-494C-B9B7-647DB6B1DA14}"/>
              </a:ext>
            </a:extLst>
          </xdr:cNvPr>
          <xdr:cNvSpPr/>
        </xdr:nvSpPr>
        <xdr:spPr>
          <a:xfrm>
            <a:off x="13935076" y="4352925"/>
            <a:ext cx="1619249" cy="2892358"/>
          </a:xfrm>
          <a:prstGeom prst="rect">
            <a:avLst/>
          </a:prstGeom>
          <a:solidFill>
            <a:srgbClr val="FF0000">
              <a:alpha val="4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218967D-F9D7-403F-8CF5-C0E2BCAB579D}"/>
              </a:ext>
            </a:extLst>
          </xdr:cNvPr>
          <xdr:cNvSpPr/>
        </xdr:nvSpPr>
        <xdr:spPr>
          <a:xfrm>
            <a:off x="15459076" y="4333875"/>
            <a:ext cx="1514474" cy="2892358"/>
          </a:xfrm>
          <a:prstGeom prst="rect">
            <a:avLst/>
          </a:prstGeom>
          <a:solidFill>
            <a:srgbClr val="00B0F0">
              <a:alpha val="4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CA4C9F8-798E-430B-BD41-A9AF122CD964}"/>
              </a:ext>
            </a:extLst>
          </xdr:cNvPr>
          <xdr:cNvSpPr/>
        </xdr:nvSpPr>
        <xdr:spPr>
          <a:xfrm>
            <a:off x="16944976" y="4343400"/>
            <a:ext cx="1247774" cy="2892358"/>
          </a:xfrm>
          <a:prstGeom prst="rect">
            <a:avLst/>
          </a:prstGeom>
          <a:solidFill>
            <a:srgbClr val="7030A0">
              <a:alpha val="40000"/>
            </a:srgb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57149</xdr:colOff>
      <xdr:row>0</xdr:row>
      <xdr:rowOff>57150</xdr:rowOff>
    </xdr:from>
    <xdr:to>
      <xdr:col>35</xdr:col>
      <xdr:colOff>466724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55CBDD-57E7-1BB8-AA1B-4F93F2AAE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</cdr:x>
      <cdr:y>0.10618</cdr:y>
    </cdr:from>
    <cdr:to>
      <cdr:x>1</cdr:x>
      <cdr:y>0.85948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F71F6C89-BFC2-7A6B-B0C0-B2BF1EF52695}"/>
            </a:ext>
          </a:extLst>
        </cdr:cNvPr>
        <cdr:cNvGrpSpPr/>
      </cdr:nvGrpSpPr>
      <cdr:grpSpPr>
        <a:xfrm xmlns:a="http://schemas.openxmlformats.org/drawingml/2006/main">
          <a:off x="1250156" y="431866"/>
          <a:ext cx="7084219" cy="3063808"/>
          <a:chOff x="685800" y="349101"/>
          <a:chExt cx="3886200" cy="2066456"/>
        </a:xfrm>
      </cdr:grpSpPr>
      <cdr:sp macro="" textlink="">
        <cdr:nvSpPr>
          <cdr:cNvPr id="2" name="Rectangle 1">
            <a:extLst xmlns:a="http://schemas.openxmlformats.org/drawingml/2006/main">
              <a:ext uri="{FF2B5EF4-FFF2-40B4-BE49-F238E27FC236}">
                <a16:creationId xmlns:a16="http://schemas.microsoft.com/office/drawing/2014/main" id="{5289FBDE-25BF-31D4-B2A2-59E6342C2BC0}"/>
              </a:ext>
            </a:extLst>
          </cdr:cNvPr>
          <cdr:cNvSpPr/>
        </cdr:nvSpPr>
        <cdr:spPr>
          <a:xfrm xmlns:a="http://schemas.openxmlformats.org/drawingml/2006/main">
            <a:off x="685800" y="352425"/>
            <a:ext cx="2151453" cy="205740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1">
              <a:alpha val="40000"/>
            </a:schemeClr>
          </a:solidFill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Rectangle 2">
            <a:extLst xmlns:a="http://schemas.openxmlformats.org/drawingml/2006/main">
              <a:ext uri="{FF2B5EF4-FFF2-40B4-BE49-F238E27FC236}">
                <a16:creationId xmlns:a16="http://schemas.microsoft.com/office/drawing/2014/main" id="{B7F000BC-F863-964D-2A89-A05D773F212E}"/>
              </a:ext>
            </a:extLst>
          </cdr:cNvPr>
          <cdr:cNvSpPr/>
        </cdr:nvSpPr>
        <cdr:spPr>
          <a:xfrm xmlns:a="http://schemas.openxmlformats.org/drawingml/2006/main">
            <a:off x="2847975" y="349101"/>
            <a:ext cx="1724025" cy="206645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3">
              <a:alpha val="40000"/>
            </a:schemeClr>
          </a:solidFill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yes, Sean Michael" refreshedDate="45315.542442708334" createdVersion="8" refreshedVersion="8" minRefreshableVersion="3" recordCount="72" xr:uid="{D6F12695-E9AF-433C-A998-D4A51DFEAA60}">
  <cacheSource type="worksheet">
    <worksheetSource ref="A1:I1048576" sheet="Surface roughness"/>
  </cacheSource>
  <cacheFields count="9">
    <cacheField name="File name" numFmtId="0">
      <sharedItems containsBlank="1"/>
    </cacheField>
    <cacheField name="Step Type" numFmtId="0">
      <sharedItems containsBlank="1" count="13">
        <s v="Coat1"/>
        <s v="TT"/>
        <s v="Lap1"/>
        <s v="Lap2"/>
        <s v="Lap3"/>
        <s v="Lap4"/>
        <s v="Lap6"/>
        <s v="Lap7"/>
        <s v="Lap8"/>
        <s v="Polish1"/>
        <s v="Polish2"/>
        <s v="Polish3"/>
        <m/>
      </sharedItems>
    </cacheField>
    <cacheField name="Shell Number" numFmtId="0">
      <sharedItems containsBlank="1"/>
    </cacheField>
    <cacheField name="Surface roughness_x000d__x000a_Area1_x000d__x000a_Sa_x000d__x000a_nm" numFmtId="0">
      <sharedItems containsString="0" containsBlank="1" containsNumber="1" minValue="3.2160301547729451" maxValue="122.18750470481963"/>
    </cacheField>
    <cacheField name="Surface roughness_x000d__x000a_Area1_x000d__x000a_Sq_x000d__x000a_nm" numFmtId="0">
      <sharedItems containsString="0" containsBlank="1" containsNumber="1" minValue="4.3691718203274474" maxValue="158.47041551394327"/>
    </cacheField>
    <cacheField name="Surface roughness_x000d__x000a_Area1_x000d__x000a_Svk_x000d__x000a_nm" numFmtId="0">
      <sharedItems containsString="0" containsBlank="1" containsNumber="1" minValue="5.3859963078446391" maxValue="167.63639744426854"/>
    </cacheField>
    <cacheField name="Surface roughness_x000d__x000a_Area1_x000d__x000a_Sz_x000d__x000a_nm" numFmtId="0">
      <sharedItems containsString="0" containsBlank="1" containsNumber="1" minValue="121.93800102977546" maxValue="1834.8973753745665"/>
    </cacheField>
    <cacheField name="Surface roughness_x000d__x000a_Area1_x000d__x000a_Spk_x000d__x000a_nm" numFmtId="0">
      <sharedItems containsString="0" containsBlank="1" containsNumber="1" minValue="3.9289816772249075" maxValue="208.69357613697809"/>
    </cacheField>
    <cacheField name="Surface roughness_x000d__x000a_Area1_x000d__x000a_Sal_x000d__x000a_nm" numFmtId="0">
      <sharedItems containsString="0" containsBlank="1" containsNumber="1" minValue="844.0768974091136" maxValue="3229.16921609822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s v="S233"/>
    <x v="0"/>
    <s v="S1"/>
    <n v="98.434767604710217"/>
    <n v="128.91685047701148"/>
    <n v="140.56097489148701"/>
    <n v="1586.3893167988863"/>
    <n v="165.30925200119776"/>
    <n v="2357.4422876590888"/>
  </r>
  <r>
    <s v="S233"/>
    <x v="0"/>
    <s v="S2"/>
    <n v="101.89083461417896"/>
    <n v="136.24513672763175"/>
    <n v="141.5846722883476"/>
    <n v="1633.2623999915086"/>
    <n v="198.13904039625305"/>
    <n v="2464.0857334651955"/>
  </r>
  <r>
    <s v="S233"/>
    <x v="0"/>
    <s v="S3"/>
    <n v="116.94578007265471"/>
    <n v="154.07787971482421"/>
    <n v="167.3932472363399"/>
    <n v="1689.1751783987274"/>
    <n v="208.69357613697809"/>
    <n v="2372.9889057912319"/>
  </r>
  <r>
    <s v="S233"/>
    <x v="0"/>
    <s v="S4"/>
    <n v="102.03414469368114"/>
    <n v="135.68310062839006"/>
    <n v="140.57099145930849"/>
    <n v="1810.471985663753"/>
    <n v="191.87086843034589"/>
    <n v="2573.5008152717573"/>
  </r>
  <r>
    <s v="S233"/>
    <x v="0"/>
    <s v="S5"/>
    <n v="122.18750470481963"/>
    <n v="158.47041551394327"/>
    <n v="167.63639744426854"/>
    <n v="1756.3165783940349"/>
    <n v="193.37272489174453"/>
    <n v="2478.2553874391465"/>
  </r>
  <r>
    <s v="S233"/>
    <x v="0"/>
    <s v="S6"/>
    <n v="110.84410255254065"/>
    <n v="146.02699828396197"/>
    <n v="158.86799126938084"/>
    <n v="1834.8973753745665"/>
    <n v="191.50296132925718"/>
    <n v="2330.7616746635681"/>
  </r>
  <r>
    <s v="S233"/>
    <x v="1"/>
    <s v="S1"/>
    <n v="92.528788541682047"/>
    <n v="112.43939399477605"/>
    <n v="103.76317149325746"/>
    <n v="1073.0993835750269"/>
    <n v="54.889774832398494"/>
    <n v="2626.4908423383645"/>
  </r>
  <r>
    <s v="S233"/>
    <x v="1"/>
    <s v="S2"/>
    <n v="91.602330030224124"/>
    <n v="110.68689624651708"/>
    <n v="101.67739406088882"/>
    <n v="893.48191067983862"/>
    <n v="47.143975996962283"/>
    <n v="2562.2591954571149"/>
  </r>
  <r>
    <s v="S233"/>
    <x v="1"/>
    <s v="S3"/>
    <n v="88.932135858553295"/>
    <n v="108.33304161929696"/>
    <n v="105.77356000584435"/>
    <n v="1168.4885521390243"/>
    <n v="50.992953590082507"/>
    <n v="2555.1915543430273"/>
  </r>
  <r>
    <s v="S233"/>
    <x v="1"/>
    <s v="S4"/>
    <n v="95.56067923948271"/>
    <n v="117.17149483704837"/>
    <n v="113.05932191618383"/>
    <n v="1071.0984952311264"/>
    <n v="66.419092875926907"/>
    <n v="2578.0558016699201"/>
  </r>
  <r>
    <s v="S233"/>
    <x v="1"/>
    <s v="S5"/>
    <n v="97.797535982808228"/>
    <n v="118.5196891724168"/>
    <n v="107.127396926616"/>
    <n v="969.13902325468359"/>
    <n v="53.398075040063418"/>
    <n v="2746.7921844011971"/>
  </r>
  <r>
    <s v="S233"/>
    <x v="1"/>
    <s v="S6"/>
    <n v="98.3475109443485"/>
    <n v="118.08257350051373"/>
    <n v="98.12782006176873"/>
    <n v="1010.0710596816497"/>
    <n v="52.392215185743282"/>
    <n v="2732.6550426409899"/>
  </r>
  <r>
    <s v="S233"/>
    <x v="2"/>
    <s v="S1"/>
    <n v="36.817367629415102"/>
    <n v="47.923235902443089"/>
    <n v="66.728433715049761"/>
    <n v="1031.3382290405571"/>
    <n v="34.387207803836219"/>
    <n v="1457.2143727711348"/>
  </r>
  <r>
    <s v="S233"/>
    <x v="2"/>
    <s v="S2"/>
    <n v="39.715347040078122"/>
    <n v="51.306889700415944"/>
    <n v="71.064075800205899"/>
    <n v="845.45968093152624"/>
    <n v="37.106779390572598"/>
    <n v="1523.5757207579243"/>
  </r>
  <r>
    <s v="S233"/>
    <x v="2"/>
    <s v="S3"/>
    <n v="38.800992958333609"/>
    <n v="49.788541441662268"/>
    <n v="67.60480138621449"/>
    <n v="686.0046823931043"/>
    <n v="34.178239498316323"/>
    <n v="1453.0480238626615"/>
  </r>
  <r>
    <s v="S233"/>
    <x v="2"/>
    <s v="S4"/>
    <n v="38.097130254021899"/>
    <n v="49.046573369047465"/>
    <n v="66.930358573253201"/>
    <n v="611.64701037341729"/>
    <n v="34.823388380402221"/>
    <n v="1484.8876605195931"/>
  </r>
  <r>
    <s v="S233"/>
    <x v="2"/>
    <s v="S5"/>
    <n v="38.974331542519174"/>
    <n v="50.045916344405335"/>
    <n v="68.117803283352941"/>
    <n v="621.063179551129"/>
    <n v="35.636807809445337"/>
    <n v="1450.6631330855353"/>
  </r>
  <r>
    <s v="S233"/>
    <x v="2"/>
    <s v="S6"/>
    <n v="39.12507348762572"/>
    <n v="50.194746373434832"/>
    <n v="69.364381753025683"/>
    <n v="586.07292885426432"/>
    <n v="35.155605336340699"/>
    <n v="1469.1709529152986"/>
  </r>
  <r>
    <s v="S233"/>
    <x v="3"/>
    <s v="S1"/>
    <n v="37.527538418040749"/>
    <n v="48.094614398209849"/>
    <n v="64.751822147021926"/>
    <n v="589.51542314389371"/>
    <n v="33.236371081373292"/>
    <n v="1476.4916603084284"/>
  </r>
  <r>
    <s v="S233"/>
    <x v="3"/>
    <s v="S2"/>
    <n v="41.098461620526081"/>
    <n v="52.287519847160311"/>
    <n v="66.704412608537851"/>
    <n v="605.90735984078492"/>
    <n v="37.985906462841236"/>
    <n v="1621.9055712202887"/>
  </r>
  <r>
    <s v="S233"/>
    <x v="3"/>
    <s v="S3"/>
    <n v="40.792341987255519"/>
    <n v="52.334962468715595"/>
    <n v="69.600810354735415"/>
    <n v="778.95856520626694"/>
    <n v="38.726980648412649"/>
    <n v="1470.4139639933967"/>
  </r>
  <r>
    <s v="S233"/>
    <x v="3"/>
    <s v="S4"/>
    <n v="40.076720738092135"/>
    <n v="51.249779580819684"/>
    <n v="68.676700438615626"/>
    <n v="589.36734603776131"/>
    <n v="36.266721084248438"/>
    <n v="1581.5148349027552"/>
  </r>
  <r>
    <s v="S233"/>
    <x v="3"/>
    <s v="S5"/>
    <n v="40.518574234873192"/>
    <n v="51.774560604371104"/>
    <n v="69.284958309648204"/>
    <n v="584.15207604411989"/>
    <n v="36.654092066170548"/>
    <n v="1520.4686830931748"/>
  </r>
  <r>
    <s v="S233"/>
    <x v="3"/>
    <s v="S6"/>
    <n v="38.745820597200087"/>
    <n v="50.589078467517837"/>
    <n v="66.542780324492412"/>
    <n v="1184.9371048811008"/>
    <n v="34.758980849218545"/>
    <n v="1683.4248321186242"/>
  </r>
  <r>
    <s v="S233"/>
    <x v="4"/>
    <s v="S2"/>
    <n v="39.033819185898757"/>
    <n v="50.109770966223294"/>
    <n v="66.995078221167674"/>
    <n v="653.80294245187542"/>
    <n v="35.991903957036499"/>
    <n v="1479.4386232927784"/>
  </r>
  <r>
    <s v="S233"/>
    <x v="4"/>
    <s v="S3"/>
    <n v="37.513702605317562"/>
    <n v="48.047392253557334"/>
    <n v="63.198507470793807"/>
    <n v="639.80564846133348"/>
    <n v="36.282907669807223"/>
    <n v="1433.0539072566132"/>
  </r>
  <r>
    <s v="S233"/>
    <x v="4"/>
    <s v="S4"/>
    <n v="37.08548142272744"/>
    <n v="48.080681176791984"/>
    <n v="64.836826758648627"/>
    <n v="773.32481396297226"/>
    <n v="36.108869681263862"/>
    <n v="1498.7048951725624"/>
  </r>
  <r>
    <s v="S233"/>
    <x v="4"/>
    <s v="S5"/>
    <n v="38.466194755524668"/>
    <n v="49.01523847487519"/>
    <n v="63.369877968051497"/>
    <n v="580.14040860143723"/>
    <n v="36.202252960568813"/>
    <n v="1352.4479983895515"/>
  </r>
  <r>
    <s v="S233"/>
    <x v="4"/>
    <s v="S6"/>
    <n v="37.908391710423814"/>
    <n v="48.502541224606368"/>
    <n v="63.991498623796367"/>
    <n v="511.93933359172655"/>
    <n v="36.101375642466031"/>
    <n v="1482.9565833846591"/>
  </r>
  <r>
    <s v="S233"/>
    <x v="5"/>
    <s v="S1"/>
    <n v="37.617534672990928"/>
    <n v="48.051766117472496"/>
    <n v="62.832107890728444"/>
    <n v="575.83241641623317"/>
    <n v="34.998166173165302"/>
    <n v="1435.2458905572646"/>
  </r>
  <r>
    <s v="S233"/>
    <x v="5"/>
    <s v="S2"/>
    <n v="40.033795094559004"/>
    <n v="51.519319259611684"/>
    <n v="69.323230721566929"/>
    <n v="661.93399561598198"/>
    <n v="38.297697977540572"/>
    <n v="1424.1596951454812"/>
  </r>
  <r>
    <s v="S233"/>
    <x v="5"/>
    <s v="S3"/>
    <n v="38.196723443698026"/>
    <n v="49.030040590947742"/>
    <n v="65.325220319153814"/>
    <n v="725.75102194605279"/>
    <n v="35.509128047937075"/>
    <n v="1631.5567646824468"/>
  </r>
  <r>
    <s v="S233"/>
    <x v="5"/>
    <s v="S4"/>
    <n v="37.999833781538349"/>
    <n v="48.509876078680584"/>
    <n v="63.442510278650893"/>
    <n v="593.57694226491731"/>
    <n v="35.656651229247736"/>
    <n v="1566.1261675466226"/>
  </r>
  <r>
    <s v="S233"/>
    <x v="5"/>
    <s v="S5"/>
    <n v="38.699652445186949"/>
    <n v="49.457009972055047"/>
    <n v="64.079010353276672"/>
    <n v="671.53212057746714"/>
    <n v="36.151304345991228"/>
    <n v="1594.4802168562983"/>
  </r>
  <r>
    <s v="S233"/>
    <x v="5"/>
    <s v="S6"/>
    <n v="37.911758950407936"/>
    <n v="48.760210010806674"/>
    <n v="65.196365602228752"/>
    <n v="731.29126576532144"/>
    <n v="35.255490425694866"/>
    <n v="1482.1883265929905"/>
  </r>
  <r>
    <s v="S233"/>
    <x v="6"/>
    <s v="S1"/>
    <n v="21.20876581480217"/>
    <n v="27.431221744610518"/>
    <n v="34.972527237741609"/>
    <n v="457.51590960207972"/>
    <n v="24.035098570848277"/>
    <n v="844.0768974091136"/>
  </r>
  <r>
    <s v="S233"/>
    <x v="6"/>
    <s v="S2"/>
    <n v="21.720379810089799"/>
    <n v="28.18518993596031"/>
    <n v="35.973218634465546"/>
    <n v="663.02607137913583"/>
    <n v="24.478949269601159"/>
    <n v="874.13818886578497"/>
  </r>
  <r>
    <s v="S233"/>
    <x v="6"/>
    <s v="S3"/>
    <n v="22.53386211438422"/>
    <n v="29.635909179599693"/>
    <n v="38.396388288181136"/>
    <n v="617.1165409796231"/>
    <n v="24.441771578606012"/>
    <n v="922.69012487604959"/>
  </r>
  <r>
    <s v="S233"/>
    <x v="6"/>
    <s v="S4"/>
    <n v="21.93599813856045"/>
    <n v="28.369835087101595"/>
    <n v="36.02570222710392"/>
    <n v="399.87364175431139"/>
    <n v="25.728422365316469"/>
    <n v="879.62847738431606"/>
  </r>
  <r>
    <s v="S233"/>
    <x v="6"/>
    <s v="S5"/>
    <n v="22.050967993376066"/>
    <n v="28.435459917426815"/>
    <n v="36.356882173672275"/>
    <n v="357.38312931243854"/>
    <n v="25.546235227623406"/>
    <n v="851.58391464265503"/>
  </r>
  <r>
    <s v="S233"/>
    <x v="6"/>
    <s v="S6"/>
    <n v="22.066848893783707"/>
    <n v="28.770442499971438"/>
    <n v="36.962600026227427"/>
    <n v="653.98637616453925"/>
    <n v="24.833202094430877"/>
    <n v="903.54470896288944"/>
  </r>
  <r>
    <s v="S233"/>
    <x v="7"/>
    <s v="S1"/>
    <n v="20.524873246837252"/>
    <n v="27.052392941882548"/>
    <n v="34.988009854492716"/>
    <n v="601.65990589666762"/>
    <n v="24.49432972423239"/>
    <n v="906.42519548204496"/>
  </r>
  <r>
    <s v="S233"/>
    <x v="7"/>
    <s v="S2"/>
    <n v="21.551594374377977"/>
    <n v="27.672623660372167"/>
    <n v="33.347403556244522"/>
    <n v="387.91489487266517"/>
    <n v="26.201294693243447"/>
    <n v="848.27749491474026"/>
  </r>
  <r>
    <s v="S233"/>
    <x v="7"/>
    <s v="S3"/>
    <n v="21.429042147778098"/>
    <n v="28.043900601624348"/>
    <n v="35.374731032362746"/>
    <n v="598.20712294822442"/>
    <n v="24.606757461701253"/>
    <n v="896.03242956640111"/>
  </r>
  <r>
    <s v="S233"/>
    <x v="7"/>
    <s v="S4"/>
    <n v="20.578886475213775"/>
    <n v="26.782323286650406"/>
    <n v="33.532989460997442"/>
    <n v="564.91353461751714"/>
    <n v="24.811771486273649"/>
    <n v="853.33947384679664"/>
  </r>
  <r>
    <s v="S233"/>
    <x v="7"/>
    <s v="S5"/>
    <n v="21.458221412350483"/>
    <n v="28.996388508819685"/>
    <n v="36.45020234473467"/>
    <n v="879.42174786803662"/>
    <n v="24.987697605080246"/>
    <n v="1010.9230440409684"/>
  </r>
  <r>
    <s v="S233"/>
    <x v="7"/>
    <s v="S6"/>
    <n v="22.265453649260369"/>
    <n v="28.673370433383933"/>
    <n v="35.670004862417784"/>
    <n v="472.1086099834792"/>
    <n v="25.609213092560875"/>
    <n v="851.10900497077762"/>
  </r>
  <r>
    <s v="S233"/>
    <x v="8"/>
    <s v="S1"/>
    <n v="23.543366073936038"/>
    <n v="30.558648267997249"/>
    <n v="37.868145299000524"/>
    <n v="708.1645208018017"/>
    <n v="26.117047000337774"/>
    <n v="880.01350625215571"/>
  </r>
  <r>
    <s v="S233"/>
    <x v="8"/>
    <s v="S2"/>
    <n v="23.092141179850483"/>
    <n v="31.644783575645981"/>
    <n v="41.906801136072268"/>
    <n v="804.44920058653224"/>
    <n v="24.60518101954683"/>
    <n v="1160.0396352130747"/>
  </r>
  <r>
    <s v="S233"/>
    <x v="8"/>
    <s v="S3"/>
    <n v="23.754107449345302"/>
    <n v="30.515978142917486"/>
    <n v="38.276554009278982"/>
    <n v="489.24596285360161"/>
    <n v="24.978686488458141"/>
    <n v="897.80209240244358"/>
  </r>
  <r>
    <s v="S233"/>
    <x v="8"/>
    <s v="S4"/>
    <n v="23.432076687778633"/>
    <n v="30.444649684928955"/>
    <n v="38.127368004722712"/>
    <n v="548.34765705891186"/>
    <n v="25.865604883759982"/>
    <n v="907.8196171045729"/>
  </r>
  <r>
    <s v="S233"/>
    <x v="8"/>
    <s v="S5"/>
    <n v="23.856761228321609"/>
    <n v="33.457410719280226"/>
    <n v="44.818828557148571"/>
    <n v="956.20066531409964"/>
    <n v="26.879647355251951"/>
    <n v="1351.7005526546611"/>
  </r>
  <r>
    <s v="S233"/>
    <x v="8"/>
    <s v="S6"/>
    <n v="23.816101562365859"/>
    <n v="30.644158982126093"/>
    <n v="37.848003878994383"/>
    <n v="641.03863905984326"/>
    <n v="25.23379857082362"/>
    <n v="861.61298738933692"/>
  </r>
  <r>
    <s v="S233"/>
    <x v="9"/>
    <s v="S1"/>
    <n v="4.5556277302410981"/>
    <n v="8.3435743134659237"/>
    <n v="11.535798809450394"/>
    <n v="563.09573892576736"/>
    <n v="6.2404086234200813"/>
    <n v="1786.2138652538522"/>
  </r>
  <r>
    <s v="S233"/>
    <x v="9"/>
    <s v="S2"/>
    <n v="4.4248512687802863"/>
    <n v="6.6443226675847047"/>
    <n v="10.474648758622275"/>
    <n v="501.08752702726628"/>
    <n v="5.2278386359034013"/>
    <n v="1422.4649162125688"/>
  </r>
  <r>
    <s v="S233"/>
    <x v="9"/>
    <s v="S3"/>
    <n v="4.5110425115619925"/>
    <n v="6.0260703165338887"/>
    <n v="8.6925014301714416"/>
    <n v="168.84740716704982"/>
    <n v="5.7115167595041916"/>
    <n v="2082.9800930627016"/>
  </r>
  <r>
    <s v="S233"/>
    <x v="9"/>
    <s v="S4"/>
    <n v="4.9180089368688673"/>
    <n v="6.5818725811011101"/>
    <n v="9.3314892298000185"/>
    <n v="372.3375812114682"/>
    <n v="5.102461770482102"/>
    <n v="1737.8175067510983"/>
  </r>
  <r>
    <s v="S233"/>
    <x v="9"/>
    <s v="S5"/>
    <n v="4.6210622756968833"/>
    <n v="6.5141948420936915"/>
    <n v="9.653409803901873"/>
    <n v="503.94942263665138"/>
    <n v="5.2161362009584886"/>
    <n v="1649.1839210184223"/>
  </r>
  <r>
    <s v="S233"/>
    <x v="9"/>
    <s v="S6"/>
    <n v="4.3022293654730293"/>
    <n v="6.2752536593760615"/>
    <n v="9.9543508982639626"/>
    <n v="421.72854364252998"/>
    <n v="4.5562731380511323"/>
    <n v="1336.0128305245578"/>
  </r>
  <r>
    <s v="S233"/>
    <x v="10"/>
    <s v="S1"/>
    <n v="3.6483051459563693"/>
    <n v="4.9000025850134712"/>
    <n v="6.7778538023164003"/>
    <n v="178.49230005140271"/>
    <n v="4.6599258245238175"/>
    <n v="2913.5975633622829"/>
  </r>
  <r>
    <s v="S233"/>
    <x v="10"/>
    <s v="S2"/>
    <n v="3.7239022520427558"/>
    <n v="5.5156308440579158"/>
    <n v="8.0876845656829559"/>
    <n v="350.42893387071672"/>
    <n v="6.7117926453239809"/>
    <n v="1599.1431650793306"/>
  </r>
  <r>
    <s v="S233"/>
    <x v="10"/>
    <s v="S3"/>
    <n v="3.4218006662905998"/>
    <n v="5.9647423342618682"/>
    <n v="7.4866113144962174"/>
    <n v="426.3387154423981"/>
    <n v="4.4832613069075062"/>
    <n v="1957.5622804654017"/>
  </r>
  <r>
    <s v="S233"/>
    <x v="10"/>
    <s v="S4"/>
    <n v="3.3266376715302157"/>
    <n v="4.3779385932800468"/>
    <n v="5.3859963078446391"/>
    <n v="121.93800102977546"/>
    <n v="4.6491514817671558"/>
    <n v="3091.9490270388528"/>
  </r>
  <r>
    <s v="S233"/>
    <x v="10"/>
    <s v="S5"/>
    <n v="3.2530954000201864"/>
    <n v="4.3765480523624083"/>
    <n v="5.9473906352376833"/>
    <n v="257.72266099011176"/>
    <n v="3.9799233224972537"/>
    <n v="2548.7053150273473"/>
  </r>
  <r>
    <s v="S233"/>
    <x v="10"/>
    <s v="S6"/>
    <n v="3.377363418627719"/>
    <n v="4.6894849193987476"/>
    <n v="6.5500307790402479"/>
    <n v="350.23205668949231"/>
    <n v="4.1448653225045708"/>
    <n v="2035.8044204388345"/>
  </r>
  <r>
    <s v="S233"/>
    <x v="11"/>
    <s v="S1"/>
    <n v="3.2160301547729451"/>
    <n v="4.3691718203274474"/>
    <n v="6.5404307097825161"/>
    <n v="199.265727474085"/>
    <n v="3.9289816772249075"/>
    <n v="2787.3526956554542"/>
  </r>
  <r>
    <s v="S233"/>
    <x v="11"/>
    <s v="S2"/>
    <n v="3.5262771480310864"/>
    <n v="4.9831272657010208"/>
    <n v="7.5088135008512857"/>
    <n v="252.96219519077565"/>
    <n v="4.8328306204358853"/>
    <n v="2058.8706554616206"/>
  </r>
  <r>
    <s v="S233"/>
    <x v="11"/>
    <s v="S3"/>
    <n v="3.4667252546446043"/>
    <n v="5.1604391103454947"/>
    <n v="7.5920601332475206"/>
    <n v="427.34572502922674"/>
    <n v="4.728985239649699"/>
    <n v="2129.3715569308583"/>
  </r>
  <r>
    <s v="S233"/>
    <x v="11"/>
    <s v="S4"/>
    <n v="3.4883339931742166"/>
    <n v="4.7941163529136332"/>
    <n v="7.1034430896157641"/>
    <n v="185.33692980327032"/>
    <n v="4.0710573520099826"/>
    <n v="3229.1692160982216"/>
  </r>
  <r>
    <s v="S233"/>
    <x v="11"/>
    <s v="S5"/>
    <n v="3.5307474778747667"/>
    <n v="4.9655494413331294"/>
    <n v="7.9290548849495002"/>
    <n v="299.68373382871505"/>
    <n v="4.8219063689020079"/>
    <n v="2419.9160135662592"/>
  </r>
  <r>
    <s v="S233"/>
    <x v="11"/>
    <s v="S6"/>
    <n v="3.5066094672240657"/>
    <n v="4.9293464912173484"/>
    <n v="7.9938263022970153"/>
    <n v="245.60540623497215"/>
    <n v="4.2077707067923091"/>
    <n v="2191.827633574896"/>
  </r>
  <r>
    <m/>
    <x v="12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ACB480-4CCF-47F9-A781-CBB1E7E0B942}" name="PivotTable2" cacheId="35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17" firstHeaderRow="0" firstDataRow="1" firstDataCol="1"/>
  <pivotFields count="9">
    <pivotField showAll="0"/>
    <pivotField axis="axisRow" showAll="0">
      <items count="14">
        <item x="0"/>
        <item x="2"/>
        <item x="3"/>
        <item x="4"/>
        <item x="5"/>
        <item x="6"/>
        <item x="7"/>
        <item x="8"/>
        <item x="9"/>
        <item x="10"/>
        <item x="11"/>
        <item x="1"/>
        <item x="12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Surface roughness" fld="3" subtotal="average" baseField="1" baseItem="3"/>
    <dataField name="Average of Surface roughness Sq" fld="4" subtotal="average" baseField="1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890B-02DA-4944-8FB0-4007363FB6F1}">
  <dimension ref="A3:M17"/>
  <sheetViews>
    <sheetView workbookViewId="0">
      <selection activeCell="AF49" sqref="AF49"/>
    </sheetView>
  </sheetViews>
  <sheetFormatPr defaultRowHeight="12.75"/>
  <cols>
    <col min="1" max="1" width="13.7109375" bestFit="1" customWidth="1"/>
    <col min="2" max="2" width="30.140625" bestFit="1" customWidth="1"/>
    <col min="3" max="3" width="33" bestFit="1" customWidth="1"/>
  </cols>
  <sheetData>
    <row r="3" spans="1:13">
      <c r="A3" s="19" t="s">
        <v>0</v>
      </c>
      <c r="B3" t="s">
        <v>1</v>
      </c>
      <c r="C3" t="s">
        <v>2</v>
      </c>
    </row>
    <row r="4" spans="1:13">
      <c r="A4" s="20" t="s">
        <v>3</v>
      </c>
      <c r="B4" s="21">
        <v>108.72285570709755</v>
      </c>
      <c r="C4" s="21">
        <v>143.23673022429378</v>
      </c>
    </row>
    <row r="5" spans="1:13">
      <c r="A5" s="20" t="s">
        <v>4</v>
      </c>
      <c r="B5" s="21">
        <v>38.588373818665602</v>
      </c>
      <c r="C5" s="21">
        <v>49.717650521901483</v>
      </c>
      <c r="K5" t="s">
        <v>5</v>
      </c>
      <c r="L5" s="21">
        <v>108.72285570709755</v>
      </c>
      <c r="M5" s="21">
        <v>143.23673022429378</v>
      </c>
    </row>
    <row r="6" spans="1:13">
      <c r="A6" s="20" t="s">
        <v>6</v>
      </c>
      <c r="B6" s="21">
        <v>39.793242932664626</v>
      </c>
      <c r="C6" s="21">
        <v>51.055085894465726</v>
      </c>
      <c r="K6" s="20" t="s">
        <v>7</v>
      </c>
      <c r="L6" s="21">
        <v>94.128163432849817</v>
      </c>
      <c r="M6" s="21">
        <v>114.20551489509484</v>
      </c>
    </row>
    <row r="7" spans="1:13">
      <c r="A7" s="20" t="s">
        <v>8</v>
      </c>
      <c r="B7" s="21">
        <v>38.001517935978448</v>
      </c>
      <c r="C7" s="21">
        <v>48.75112481921083</v>
      </c>
      <c r="K7" t="s">
        <v>9</v>
      </c>
      <c r="L7" s="21">
        <v>38.588373818665602</v>
      </c>
      <c r="M7" s="21">
        <v>49.717650521901483</v>
      </c>
    </row>
    <row r="8" spans="1:13">
      <c r="A8" s="20" t="s">
        <v>10</v>
      </c>
      <c r="B8" s="21">
        <v>38.409883064730202</v>
      </c>
      <c r="C8" s="21">
        <v>49.221370338262375</v>
      </c>
      <c r="K8" t="s">
        <v>11</v>
      </c>
      <c r="L8" s="21">
        <v>39.793242932664626</v>
      </c>
      <c r="M8" s="21">
        <v>51.055085894465726</v>
      </c>
    </row>
    <row r="9" spans="1:13">
      <c r="A9" s="20" t="s">
        <v>12</v>
      </c>
      <c r="B9" s="21">
        <v>21.919470460832738</v>
      </c>
      <c r="C9" s="21">
        <v>28.471343060778395</v>
      </c>
      <c r="K9" t="s">
        <v>13</v>
      </c>
      <c r="L9" s="21">
        <v>38.001517935978448</v>
      </c>
      <c r="M9" s="21">
        <v>48.75112481921083</v>
      </c>
    </row>
    <row r="10" spans="1:13">
      <c r="A10" s="20" t="s">
        <v>14</v>
      </c>
      <c r="B10" s="21">
        <v>21.301345217636324</v>
      </c>
      <c r="C10" s="21">
        <v>27.870166572122177</v>
      </c>
      <c r="K10" t="s">
        <v>15</v>
      </c>
      <c r="L10" s="21">
        <v>38.409883064730202</v>
      </c>
      <c r="M10" s="21">
        <v>49.221370338262375</v>
      </c>
    </row>
    <row r="11" spans="1:13">
      <c r="A11" s="20" t="s">
        <v>16</v>
      </c>
      <c r="B11" s="21">
        <v>23.58242569693299</v>
      </c>
      <c r="C11" s="21">
        <v>31.210938228816001</v>
      </c>
      <c r="K11" t="s">
        <v>17</v>
      </c>
      <c r="L11" s="21">
        <v>21.919470460832738</v>
      </c>
      <c r="M11" s="21">
        <v>28.471343060778395</v>
      </c>
    </row>
    <row r="12" spans="1:13">
      <c r="A12" s="20" t="s">
        <v>18</v>
      </c>
      <c r="B12" s="21">
        <v>4.5554703481036922</v>
      </c>
      <c r="C12" s="21">
        <v>6.7308813966925634</v>
      </c>
      <c r="K12" t="s">
        <v>19</v>
      </c>
      <c r="L12" s="21">
        <v>21.301345217636324</v>
      </c>
      <c r="M12" s="21">
        <v>27.870166572122177</v>
      </c>
    </row>
    <row r="13" spans="1:13">
      <c r="A13" s="20" t="s">
        <v>20</v>
      </c>
      <c r="B13" s="21">
        <v>3.4585174257446414</v>
      </c>
      <c r="C13" s="21">
        <v>4.9707245547290766</v>
      </c>
      <c r="K13" t="s">
        <v>21</v>
      </c>
      <c r="L13" s="21">
        <v>23.58242569693299</v>
      </c>
      <c r="M13" s="21">
        <v>31.210938228816001</v>
      </c>
    </row>
    <row r="14" spans="1:13">
      <c r="A14" s="20" t="s">
        <v>22</v>
      </c>
      <c r="B14" s="21">
        <v>3.4557872492869475</v>
      </c>
      <c r="C14" s="21">
        <v>4.8669584136396784</v>
      </c>
      <c r="K14" t="s">
        <v>23</v>
      </c>
      <c r="L14" s="21">
        <v>4.5554703481036922</v>
      </c>
      <c r="M14" s="21">
        <v>6.7308813966925634</v>
      </c>
    </row>
    <row r="15" spans="1:13">
      <c r="A15" s="20" t="s">
        <v>7</v>
      </c>
      <c r="B15" s="21">
        <v>94.128163432849817</v>
      </c>
      <c r="C15" s="21">
        <v>114.20551489509484</v>
      </c>
      <c r="K15" t="s">
        <v>24</v>
      </c>
      <c r="L15" s="21">
        <v>3.4585174257446414</v>
      </c>
      <c r="M15" s="21">
        <v>4.9707245547290766</v>
      </c>
    </row>
    <row r="16" spans="1:13">
      <c r="A16" s="20" t="s">
        <v>25</v>
      </c>
      <c r="B16" s="21"/>
      <c r="C16" s="21"/>
      <c r="K16" t="s">
        <v>26</v>
      </c>
      <c r="L16" s="21">
        <v>3.4557872492869475</v>
      </c>
      <c r="M16" s="21">
        <v>4.8669584136396784</v>
      </c>
    </row>
    <row r="17" spans="1:3">
      <c r="A17" s="20" t="s">
        <v>27</v>
      </c>
      <c r="B17" s="21">
        <v>36.302828194467075</v>
      </c>
      <c r="C17" s="21">
        <v>46.663377587335646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workbookViewId="0">
      <pane ySplit="1" topLeftCell="A45" activePane="bottomLeft" state="frozenSplit"/>
      <selection pane="bottomLeft" activeCell="L1" sqref="L1"/>
    </sheetView>
  </sheetViews>
  <sheetFormatPr defaultColWidth="8.85546875" defaultRowHeight="12.75"/>
  <cols>
    <col min="1" max="3" width="36.5703125" style="3" customWidth="1"/>
    <col min="4" max="9" width="10.7109375" style="3" customWidth="1"/>
    <col min="10" max="10" width="8.85546875" style="3"/>
    <col min="11" max="11" width="26.42578125" style="3" customWidth="1"/>
    <col min="12" max="16384" width="8.85546875" style="3"/>
  </cols>
  <sheetData>
    <row r="1" spans="1:9" s="4" customFormat="1" ht="63.6" customHeight="1">
      <c r="A1" s="6" t="s">
        <v>28</v>
      </c>
      <c r="B1" s="18" t="s">
        <v>29</v>
      </c>
      <c r="C1" s="18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5" t="s">
        <v>36</v>
      </c>
    </row>
    <row r="2" spans="1:9" ht="13.7" customHeight="1">
      <c r="A2" s="7" t="s">
        <v>37</v>
      </c>
      <c r="B2" s="7" t="s">
        <v>3</v>
      </c>
      <c r="C2" s="7" t="s">
        <v>38</v>
      </c>
      <c r="D2" s="1">
        <v>98.434767604710217</v>
      </c>
      <c r="E2" s="1">
        <v>128.91685047701148</v>
      </c>
      <c r="F2" s="1">
        <v>140.56097489148701</v>
      </c>
      <c r="G2" s="1">
        <v>1586.3893167988863</v>
      </c>
      <c r="H2" s="1">
        <v>165.30925200119776</v>
      </c>
      <c r="I2" s="1">
        <v>2357.4422876590888</v>
      </c>
    </row>
    <row r="3" spans="1:9" ht="13.7" customHeight="1">
      <c r="A3" s="7" t="s">
        <v>37</v>
      </c>
      <c r="B3" s="7" t="s">
        <v>3</v>
      </c>
      <c r="C3" s="7" t="s">
        <v>39</v>
      </c>
      <c r="D3" s="1">
        <v>101.89083461417896</v>
      </c>
      <c r="E3" s="1">
        <v>136.24513672763175</v>
      </c>
      <c r="F3" s="1">
        <v>141.5846722883476</v>
      </c>
      <c r="G3" s="1">
        <v>1633.2623999915086</v>
      </c>
      <c r="H3" s="1">
        <v>198.13904039625305</v>
      </c>
      <c r="I3" s="1">
        <v>2464.0857334651955</v>
      </c>
    </row>
    <row r="4" spans="1:9" ht="13.7" customHeight="1">
      <c r="A4" s="7" t="s">
        <v>37</v>
      </c>
      <c r="B4" s="7" t="s">
        <v>3</v>
      </c>
      <c r="C4" s="7" t="s">
        <v>40</v>
      </c>
      <c r="D4" s="1">
        <v>116.94578007265471</v>
      </c>
      <c r="E4" s="1">
        <v>154.07787971482421</v>
      </c>
      <c r="F4" s="1">
        <v>167.3932472363399</v>
      </c>
      <c r="G4" s="1">
        <v>1689.1751783987274</v>
      </c>
      <c r="H4" s="1">
        <v>208.69357613697809</v>
      </c>
      <c r="I4" s="1">
        <v>2372.9889057912319</v>
      </c>
    </row>
    <row r="5" spans="1:9" ht="13.7" customHeight="1">
      <c r="A5" s="7" t="s">
        <v>37</v>
      </c>
      <c r="B5" s="7" t="s">
        <v>3</v>
      </c>
      <c r="C5" s="7" t="s">
        <v>41</v>
      </c>
      <c r="D5" s="1">
        <v>102.03414469368114</v>
      </c>
      <c r="E5" s="1">
        <v>135.68310062839006</v>
      </c>
      <c r="F5" s="1">
        <v>140.57099145930849</v>
      </c>
      <c r="G5" s="1">
        <v>1810.471985663753</v>
      </c>
      <c r="H5" s="1">
        <v>191.87086843034589</v>
      </c>
      <c r="I5" s="1">
        <v>2573.5008152717573</v>
      </c>
    </row>
    <row r="6" spans="1:9" ht="13.7" customHeight="1">
      <c r="A6" s="7" t="s">
        <v>37</v>
      </c>
      <c r="B6" s="7" t="s">
        <v>3</v>
      </c>
      <c r="C6" s="7" t="s">
        <v>42</v>
      </c>
      <c r="D6" s="1">
        <v>122.18750470481963</v>
      </c>
      <c r="E6" s="1">
        <v>158.47041551394327</v>
      </c>
      <c r="F6" s="1">
        <v>167.63639744426854</v>
      </c>
      <c r="G6" s="1">
        <v>1756.3165783940349</v>
      </c>
      <c r="H6" s="1">
        <v>193.37272489174453</v>
      </c>
      <c r="I6" s="1">
        <v>2478.2553874391465</v>
      </c>
    </row>
    <row r="7" spans="1:9" ht="13.7" customHeight="1">
      <c r="A7" s="7" t="s">
        <v>37</v>
      </c>
      <c r="B7" s="7" t="s">
        <v>3</v>
      </c>
      <c r="C7" s="7" t="s">
        <v>43</v>
      </c>
      <c r="D7" s="1">
        <v>110.84410255254065</v>
      </c>
      <c r="E7" s="1">
        <v>146.02699828396197</v>
      </c>
      <c r="F7" s="1">
        <v>158.86799126938084</v>
      </c>
      <c r="G7" s="1">
        <v>1834.8973753745665</v>
      </c>
      <c r="H7" s="1">
        <v>191.50296132925718</v>
      </c>
      <c r="I7" s="1">
        <v>2330.7616746635681</v>
      </c>
    </row>
    <row r="8" spans="1:9" ht="13.7" customHeight="1">
      <c r="A8" s="7" t="s">
        <v>37</v>
      </c>
      <c r="B8" s="7" t="s">
        <v>7</v>
      </c>
      <c r="C8" s="7" t="s">
        <v>38</v>
      </c>
      <c r="D8" s="1">
        <v>92.528788541682047</v>
      </c>
      <c r="E8" s="1">
        <v>112.43939399477605</v>
      </c>
      <c r="F8" s="1">
        <v>103.76317149325746</v>
      </c>
      <c r="G8" s="1">
        <v>1073.0993835750269</v>
      </c>
      <c r="H8" s="1">
        <v>54.889774832398494</v>
      </c>
      <c r="I8" s="1">
        <v>2626.4908423383645</v>
      </c>
    </row>
    <row r="9" spans="1:9" ht="13.7" customHeight="1">
      <c r="A9" s="7" t="s">
        <v>37</v>
      </c>
      <c r="B9" s="7" t="s">
        <v>7</v>
      </c>
      <c r="C9" s="7" t="s">
        <v>39</v>
      </c>
      <c r="D9" s="1">
        <v>91.602330030224124</v>
      </c>
      <c r="E9" s="1">
        <v>110.68689624651708</v>
      </c>
      <c r="F9" s="1">
        <v>101.67739406088882</v>
      </c>
      <c r="G9" s="1">
        <v>893.48191067983862</v>
      </c>
      <c r="H9" s="1">
        <v>47.143975996962283</v>
      </c>
      <c r="I9" s="1">
        <v>2562.2591954571149</v>
      </c>
    </row>
    <row r="10" spans="1:9" ht="13.7" customHeight="1">
      <c r="A10" s="7" t="s">
        <v>37</v>
      </c>
      <c r="B10" s="7" t="s">
        <v>7</v>
      </c>
      <c r="C10" s="7" t="s">
        <v>40</v>
      </c>
      <c r="D10" s="1">
        <v>88.932135858553295</v>
      </c>
      <c r="E10" s="1">
        <v>108.33304161929696</v>
      </c>
      <c r="F10" s="1">
        <v>105.77356000584435</v>
      </c>
      <c r="G10" s="1">
        <v>1168.4885521390243</v>
      </c>
      <c r="H10" s="1">
        <v>50.992953590082507</v>
      </c>
      <c r="I10" s="1">
        <v>2555.1915543430273</v>
      </c>
    </row>
    <row r="11" spans="1:9" ht="13.7" customHeight="1">
      <c r="A11" s="7" t="s">
        <v>37</v>
      </c>
      <c r="B11" s="7" t="s">
        <v>7</v>
      </c>
      <c r="C11" s="7" t="s">
        <v>41</v>
      </c>
      <c r="D11" s="1">
        <v>95.56067923948271</v>
      </c>
      <c r="E11" s="1">
        <v>117.17149483704837</v>
      </c>
      <c r="F11" s="1">
        <v>113.05932191618383</v>
      </c>
      <c r="G11" s="1">
        <v>1071.0984952311264</v>
      </c>
      <c r="H11" s="1">
        <v>66.419092875926907</v>
      </c>
      <c r="I11" s="1">
        <v>2578.0558016699201</v>
      </c>
    </row>
    <row r="12" spans="1:9" ht="13.7" customHeight="1">
      <c r="A12" s="7" t="s">
        <v>37</v>
      </c>
      <c r="B12" s="7" t="s">
        <v>7</v>
      </c>
      <c r="C12" s="7" t="s">
        <v>42</v>
      </c>
      <c r="D12" s="1">
        <v>97.797535982808228</v>
      </c>
      <c r="E12" s="1">
        <v>118.5196891724168</v>
      </c>
      <c r="F12" s="1">
        <v>107.127396926616</v>
      </c>
      <c r="G12" s="1">
        <v>969.13902325468359</v>
      </c>
      <c r="H12" s="1">
        <v>53.398075040063418</v>
      </c>
      <c r="I12" s="1">
        <v>2746.7921844011971</v>
      </c>
    </row>
    <row r="13" spans="1:9" ht="13.7" customHeight="1">
      <c r="A13" s="7" t="s">
        <v>37</v>
      </c>
      <c r="B13" s="7" t="s">
        <v>7</v>
      </c>
      <c r="C13" s="7" t="s">
        <v>43</v>
      </c>
      <c r="D13" s="1">
        <v>98.3475109443485</v>
      </c>
      <c r="E13" s="1">
        <v>118.08257350051373</v>
      </c>
      <c r="F13" s="1">
        <v>98.12782006176873</v>
      </c>
      <c r="G13" s="1">
        <v>1010.0710596816497</v>
      </c>
      <c r="H13" s="1">
        <v>52.392215185743282</v>
      </c>
      <c r="I13" s="1">
        <v>2732.6550426409899</v>
      </c>
    </row>
    <row r="14" spans="1:9" ht="13.7" customHeight="1">
      <c r="A14" s="7" t="s">
        <v>37</v>
      </c>
      <c r="B14" s="7" t="s">
        <v>4</v>
      </c>
      <c r="C14" s="7" t="s">
        <v>38</v>
      </c>
      <c r="D14" s="1">
        <v>36.817367629415102</v>
      </c>
      <c r="E14" s="1">
        <v>47.923235902443089</v>
      </c>
      <c r="F14" s="1">
        <v>66.728433715049761</v>
      </c>
      <c r="G14" s="1">
        <v>1031.3382290405571</v>
      </c>
      <c r="H14" s="1">
        <v>34.387207803836219</v>
      </c>
      <c r="I14" s="1">
        <v>1457.2143727711348</v>
      </c>
    </row>
    <row r="15" spans="1:9" ht="13.7" customHeight="1">
      <c r="A15" s="7" t="s">
        <v>37</v>
      </c>
      <c r="B15" s="7" t="s">
        <v>4</v>
      </c>
      <c r="C15" s="7" t="s">
        <v>39</v>
      </c>
      <c r="D15" s="1">
        <v>39.715347040078122</v>
      </c>
      <c r="E15" s="1">
        <v>51.306889700415944</v>
      </c>
      <c r="F15" s="1">
        <v>71.064075800205899</v>
      </c>
      <c r="G15" s="1">
        <v>845.45968093152624</v>
      </c>
      <c r="H15" s="1">
        <v>37.106779390572598</v>
      </c>
      <c r="I15" s="1">
        <v>1523.5757207579243</v>
      </c>
    </row>
    <row r="16" spans="1:9" ht="13.7" customHeight="1">
      <c r="A16" s="7" t="s">
        <v>37</v>
      </c>
      <c r="B16" s="7" t="s">
        <v>4</v>
      </c>
      <c r="C16" s="7" t="s">
        <v>40</v>
      </c>
      <c r="D16" s="1">
        <v>38.800992958333609</v>
      </c>
      <c r="E16" s="1">
        <v>49.788541441662268</v>
      </c>
      <c r="F16" s="1">
        <v>67.60480138621449</v>
      </c>
      <c r="G16" s="1">
        <v>686.0046823931043</v>
      </c>
      <c r="H16" s="1">
        <v>34.178239498316323</v>
      </c>
      <c r="I16" s="1">
        <v>1453.0480238626615</v>
      </c>
    </row>
    <row r="17" spans="1:9" ht="13.7" customHeight="1">
      <c r="A17" s="7" t="s">
        <v>37</v>
      </c>
      <c r="B17" s="7" t="s">
        <v>4</v>
      </c>
      <c r="C17" s="7" t="s">
        <v>41</v>
      </c>
      <c r="D17" s="1">
        <v>38.097130254021899</v>
      </c>
      <c r="E17" s="1">
        <v>49.046573369047465</v>
      </c>
      <c r="F17" s="1">
        <v>66.930358573253201</v>
      </c>
      <c r="G17" s="1">
        <v>611.64701037341729</v>
      </c>
      <c r="H17" s="1">
        <v>34.823388380402221</v>
      </c>
      <c r="I17" s="1">
        <v>1484.8876605195931</v>
      </c>
    </row>
    <row r="18" spans="1:9" ht="13.7" customHeight="1">
      <c r="A18" s="7" t="s">
        <v>37</v>
      </c>
      <c r="B18" s="7" t="s">
        <v>4</v>
      </c>
      <c r="C18" s="7" t="s">
        <v>42</v>
      </c>
      <c r="D18" s="1">
        <v>38.974331542519174</v>
      </c>
      <c r="E18" s="1">
        <v>50.045916344405335</v>
      </c>
      <c r="F18" s="1">
        <v>68.117803283352941</v>
      </c>
      <c r="G18" s="1">
        <v>621.063179551129</v>
      </c>
      <c r="H18" s="1">
        <v>35.636807809445337</v>
      </c>
      <c r="I18" s="1">
        <v>1450.6631330855353</v>
      </c>
    </row>
    <row r="19" spans="1:9" ht="13.7" customHeight="1">
      <c r="A19" s="7" t="s">
        <v>37</v>
      </c>
      <c r="B19" s="7" t="s">
        <v>4</v>
      </c>
      <c r="C19" s="7" t="s">
        <v>43</v>
      </c>
      <c r="D19" s="1">
        <v>39.12507348762572</v>
      </c>
      <c r="E19" s="1">
        <v>50.194746373434832</v>
      </c>
      <c r="F19" s="1">
        <v>69.364381753025683</v>
      </c>
      <c r="G19" s="1">
        <v>586.07292885426432</v>
      </c>
      <c r="H19" s="1">
        <v>35.155605336340699</v>
      </c>
      <c r="I19" s="1">
        <v>1469.1709529152986</v>
      </c>
    </row>
    <row r="20" spans="1:9" ht="13.7" customHeight="1">
      <c r="A20" s="7" t="s">
        <v>37</v>
      </c>
      <c r="B20" s="7" t="s">
        <v>6</v>
      </c>
      <c r="C20" s="7" t="s">
        <v>38</v>
      </c>
      <c r="D20" s="1">
        <v>37.527538418040749</v>
      </c>
      <c r="E20" s="1">
        <v>48.094614398209849</v>
      </c>
      <c r="F20" s="1">
        <v>64.751822147021926</v>
      </c>
      <c r="G20" s="1">
        <v>589.51542314389371</v>
      </c>
      <c r="H20" s="1">
        <v>33.236371081373292</v>
      </c>
      <c r="I20" s="1">
        <v>1476.4916603084284</v>
      </c>
    </row>
    <row r="21" spans="1:9" ht="13.7" customHeight="1">
      <c r="A21" s="7" t="s">
        <v>37</v>
      </c>
      <c r="B21" s="7" t="s">
        <v>6</v>
      </c>
      <c r="C21" s="7" t="s">
        <v>39</v>
      </c>
      <c r="D21" s="1">
        <v>41.098461620526081</v>
      </c>
      <c r="E21" s="1">
        <v>52.287519847160311</v>
      </c>
      <c r="F21" s="1">
        <v>66.704412608537851</v>
      </c>
      <c r="G21" s="1">
        <v>605.90735984078492</v>
      </c>
      <c r="H21" s="1">
        <v>37.985906462841236</v>
      </c>
      <c r="I21" s="1">
        <v>1621.9055712202887</v>
      </c>
    </row>
    <row r="22" spans="1:9" ht="13.7" customHeight="1">
      <c r="A22" s="7" t="s">
        <v>37</v>
      </c>
      <c r="B22" s="7" t="s">
        <v>6</v>
      </c>
      <c r="C22" s="7" t="s">
        <v>40</v>
      </c>
      <c r="D22" s="1">
        <v>40.792341987255519</v>
      </c>
      <c r="E22" s="1">
        <v>52.334962468715595</v>
      </c>
      <c r="F22" s="1">
        <v>69.600810354735415</v>
      </c>
      <c r="G22" s="1">
        <v>778.95856520626694</v>
      </c>
      <c r="H22" s="1">
        <v>38.726980648412649</v>
      </c>
      <c r="I22" s="1">
        <v>1470.4139639933967</v>
      </c>
    </row>
    <row r="23" spans="1:9" ht="13.7" customHeight="1">
      <c r="A23" s="7" t="s">
        <v>37</v>
      </c>
      <c r="B23" s="7" t="s">
        <v>6</v>
      </c>
      <c r="C23" s="7" t="s">
        <v>41</v>
      </c>
      <c r="D23" s="1">
        <v>40.076720738092135</v>
      </c>
      <c r="E23" s="1">
        <v>51.249779580819684</v>
      </c>
      <c r="F23" s="1">
        <v>68.676700438615626</v>
      </c>
      <c r="G23" s="1">
        <v>589.36734603776131</v>
      </c>
      <c r="H23" s="1">
        <v>36.266721084248438</v>
      </c>
      <c r="I23" s="1">
        <v>1581.5148349027552</v>
      </c>
    </row>
    <row r="24" spans="1:9" ht="13.7" customHeight="1">
      <c r="A24" s="7" t="s">
        <v>37</v>
      </c>
      <c r="B24" s="7" t="s">
        <v>6</v>
      </c>
      <c r="C24" s="7" t="s">
        <v>42</v>
      </c>
      <c r="D24" s="1">
        <v>40.518574234873192</v>
      </c>
      <c r="E24" s="1">
        <v>51.774560604371104</v>
      </c>
      <c r="F24" s="1">
        <v>69.284958309648204</v>
      </c>
      <c r="G24" s="1">
        <v>584.15207604411989</v>
      </c>
      <c r="H24" s="1">
        <v>36.654092066170548</v>
      </c>
      <c r="I24" s="1">
        <v>1520.4686830931748</v>
      </c>
    </row>
    <row r="25" spans="1:9" ht="13.7" customHeight="1">
      <c r="A25" s="7" t="s">
        <v>37</v>
      </c>
      <c r="B25" s="7" t="s">
        <v>6</v>
      </c>
      <c r="C25" s="7" t="s">
        <v>43</v>
      </c>
      <c r="D25" s="1">
        <v>38.745820597200087</v>
      </c>
      <c r="E25" s="1">
        <v>50.589078467517837</v>
      </c>
      <c r="F25" s="1">
        <v>66.542780324492412</v>
      </c>
      <c r="G25" s="1">
        <v>1184.9371048811008</v>
      </c>
      <c r="H25" s="1">
        <v>34.758980849218545</v>
      </c>
      <c r="I25" s="1">
        <v>1683.4248321186242</v>
      </c>
    </row>
    <row r="26" spans="1:9" ht="13.7" customHeight="1">
      <c r="A26" s="7" t="s">
        <v>37</v>
      </c>
      <c r="B26" s="7" t="s">
        <v>8</v>
      </c>
      <c r="C26" s="7" t="s">
        <v>39</v>
      </c>
      <c r="D26" s="1">
        <v>39.033819185898757</v>
      </c>
      <c r="E26" s="1">
        <v>50.109770966223294</v>
      </c>
      <c r="F26" s="1">
        <v>66.995078221167674</v>
      </c>
      <c r="G26" s="1">
        <v>653.80294245187542</v>
      </c>
      <c r="H26" s="1">
        <v>35.991903957036499</v>
      </c>
      <c r="I26" s="1">
        <v>1479.4386232927784</v>
      </c>
    </row>
    <row r="27" spans="1:9" ht="13.7" customHeight="1">
      <c r="A27" s="7" t="s">
        <v>37</v>
      </c>
      <c r="B27" s="7" t="s">
        <v>8</v>
      </c>
      <c r="C27" s="7" t="s">
        <v>40</v>
      </c>
      <c r="D27" s="1">
        <v>37.513702605317562</v>
      </c>
      <c r="E27" s="1">
        <v>48.047392253557334</v>
      </c>
      <c r="F27" s="1">
        <v>63.198507470793807</v>
      </c>
      <c r="G27" s="1">
        <v>639.80564846133348</v>
      </c>
      <c r="H27" s="1">
        <v>36.282907669807223</v>
      </c>
      <c r="I27" s="1">
        <v>1433.0539072566132</v>
      </c>
    </row>
    <row r="28" spans="1:9" ht="13.7" customHeight="1">
      <c r="A28" s="7" t="s">
        <v>37</v>
      </c>
      <c r="B28" s="7" t="s">
        <v>8</v>
      </c>
      <c r="C28" s="7" t="s">
        <v>41</v>
      </c>
      <c r="D28" s="1">
        <v>37.08548142272744</v>
      </c>
      <c r="E28" s="1">
        <v>48.080681176791984</v>
      </c>
      <c r="F28" s="1">
        <v>64.836826758648627</v>
      </c>
      <c r="G28" s="1">
        <v>773.32481396297226</v>
      </c>
      <c r="H28" s="1">
        <v>36.108869681263862</v>
      </c>
      <c r="I28" s="1">
        <v>1498.7048951725624</v>
      </c>
    </row>
    <row r="29" spans="1:9" ht="13.7" customHeight="1">
      <c r="A29" s="7" t="s">
        <v>37</v>
      </c>
      <c r="B29" s="7" t="s">
        <v>8</v>
      </c>
      <c r="C29" s="7" t="s">
        <v>42</v>
      </c>
      <c r="D29" s="1">
        <v>38.466194755524668</v>
      </c>
      <c r="E29" s="1">
        <v>49.01523847487519</v>
      </c>
      <c r="F29" s="1">
        <v>63.369877968051497</v>
      </c>
      <c r="G29" s="1">
        <v>580.14040860143723</v>
      </c>
      <c r="H29" s="1">
        <v>36.202252960568813</v>
      </c>
      <c r="I29" s="1">
        <v>1352.4479983895515</v>
      </c>
    </row>
    <row r="30" spans="1:9" ht="13.7" customHeight="1">
      <c r="A30" s="7" t="s">
        <v>37</v>
      </c>
      <c r="B30" s="7" t="s">
        <v>8</v>
      </c>
      <c r="C30" s="7" t="s">
        <v>43</v>
      </c>
      <c r="D30" s="1">
        <v>37.908391710423814</v>
      </c>
      <c r="E30" s="1">
        <v>48.502541224606368</v>
      </c>
      <c r="F30" s="1">
        <v>63.991498623796367</v>
      </c>
      <c r="G30" s="1">
        <v>511.93933359172655</v>
      </c>
      <c r="H30" s="1">
        <v>36.101375642466031</v>
      </c>
      <c r="I30" s="1">
        <v>1482.9565833846591</v>
      </c>
    </row>
    <row r="31" spans="1:9" ht="13.7" customHeight="1">
      <c r="A31" s="7" t="s">
        <v>37</v>
      </c>
      <c r="B31" s="7" t="s">
        <v>10</v>
      </c>
      <c r="C31" s="7" t="s">
        <v>38</v>
      </c>
      <c r="D31" s="1">
        <v>37.617534672990928</v>
      </c>
      <c r="E31" s="1">
        <v>48.051766117472496</v>
      </c>
      <c r="F31" s="1">
        <v>62.832107890728444</v>
      </c>
      <c r="G31" s="1">
        <v>575.83241641623317</v>
      </c>
      <c r="H31" s="1">
        <v>34.998166173165302</v>
      </c>
      <c r="I31" s="1">
        <v>1435.2458905572646</v>
      </c>
    </row>
    <row r="32" spans="1:9" ht="13.7" customHeight="1">
      <c r="A32" s="7" t="s">
        <v>37</v>
      </c>
      <c r="B32" s="7" t="s">
        <v>10</v>
      </c>
      <c r="C32" s="7" t="s">
        <v>39</v>
      </c>
      <c r="D32" s="1">
        <v>40.033795094559004</v>
      </c>
      <c r="E32" s="1">
        <v>51.519319259611684</v>
      </c>
      <c r="F32" s="1">
        <v>69.323230721566929</v>
      </c>
      <c r="G32" s="1">
        <v>661.93399561598198</v>
      </c>
      <c r="H32" s="1">
        <v>38.297697977540572</v>
      </c>
      <c r="I32" s="1">
        <v>1424.1596951454812</v>
      </c>
    </row>
    <row r="33" spans="1:9" ht="13.7" customHeight="1">
      <c r="A33" s="7" t="s">
        <v>37</v>
      </c>
      <c r="B33" s="7" t="s">
        <v>10</v>
      </c>
      <c r="C33" s="7" t="s">
        <v>40</v>
      </c>
      <c r="D33" s="1">
        <v>38.196723443698026</v>
      </c>
      <c r="E33" s="1">
        <v>49.030040590947742</v>
      </c>
      <c r="F33" s="1">
        <v>65.325220319153814</v>
      </c>
      <c r="G33" s="1">
        <v>725.75102194605279</v>
      </c>
      <c r="H33" s="1">
        <v>35.509128047937075</v>
      </c>
      <c r="I33" s="1">
        <v>1631.5567646824468</v>
      </c>
    </row>
    <row r="34" spans="1:9" ht="13.7" customHeight="1">
      <c r="A34" s="7" t="s">
        <v>37</v>
      </c>
      <c r="B34" s="7" t="s">
        <v>10</v>
      </c>
      <c r="C34" s="7" t="s">
        <v>41</v>
      </c>
      <c r="D34" s="1">
        <v>37.999833781538349</v>
      </c>
      <c r="E34" s="1">
        <v>48.509876078680584</v>
      </c>
      <c r="F34" s="1">
        <v>63.442510278650893</v>
      </c>
      <c r="G34" s="1">
        <v>593.57694226491731</v>
      </c>
      <c r="H34" s="1">
        <v>35.656651229247736</v>
      </c>
      <c r="I34" s="1">
        <v>1566.1261675466226</v>
      </c>
    </row>
    <row r="35" spans="1:9" ht="13.7" customHeight="1">
      <c r="A35" s="7" t="s">
        <v>37</v>
      </c>
      <c r="B35" s="7" t="s">
        <v>10</v>
      </c>
      <c r="C35" s="7" t="s">
        <v>42</v>
      </c>
      <c r="D35" s="1">
        <v>38.699652445186949</v>
      </c>
      <c r="E35" s="1">
        <v>49.457009972055047</v>
      </c>
      <c r="F35" s="1">
        <v>64.079010353276672</v>
      </c>
      <c r="G35" s="1">
        <v>671.53212057746714</v>
      </c>
      <c r="H35" s="1">
        <v>36.151304345991228</v>
      </c>
      <c r="I35" s="1">
        <v>1594.4802168562983</v>
      </c>
    </row>
    <row r="36" spans="1:9" ht="13.7" customHeight="1">
      <c r="A36" s="7" t="s">
        <v>37</v>
      </c>
      <c r="B36" s="7" t="s">
        <v>10</v>
      </c>
      <c r="C36" s="7" t="s">
        <v>43</v>
      </c>
      <c r="D36" s="1">
        <v>37.911758950407936</v>
      </c>
      <c r="E36" s="1">
        <v>48.760210010806674</v>
      </c>
      <c r="F36" s="1">
        <v>65.196365602228752</v>
      </c>
      <c r="G36" s="1">
        <v>731.29126576532144</v>
      </c>
      <c r="H36" s="1">
        <v>35.255490425694866</v>
      </c>
      <c r="I36" s="1">
        <v>1482.1883265929905</v>
      </c>
    </row>
    <row r="37" spans="1:9" ht="13.7" customHeight="1">
      <c r="A37" s="7" t="s">
        <v>37</v>
      </c>
      <c r="B37" s="7" t="s">
        <v>12</v>
      </c>
      <c r="C37" s="7" t="s">
        <v>38</v>
      </c>
      <c r="D37" s="1">
        <v>21.20876581480217</v>
      </c>
      <c r="E37" s="1">
        <v>27.431221744610518</v>
      </c>
      <c r="F37" s="1">
        <v>34.972527237741609</v>
      </c>
      <c r="G37" s="1">
        <v>457.51590960207972</v>
      </c>
      <c r="H37" s="1">
        <v>24.035098570848277</v>
      </c>
      <c r="I37" s="1">
        <v>844.0768974091136</v>
      </c>
    </row>
    <row r="38" spans="1:9" ht="13.7" customHeight="1">
      <c r="A38" s="7" t="s">
        <v>37</v>
      </c>
      <c r="B38" s="7" t="s">
        <v>12</v>
      </c>
      <c r="C38" s="7" t="s">
        <v>39</v>
      </c>
      <c r="D38" s="1">
        <v>21.720379810089799</v>
      </c>
      <c r="E38" s="1">
        <v>28.18518993596031</v>
      </c>
      <c r="F38" s="1">
        <v>35.973218634465546</v>
      </c>
      <c r="G38" s="1">
        <v>663.02607137913583</v>
      </c>
      <c r="H38" s="1">
        <v>24.478949269601159</v>
      </c>
      <c r="I38" s="1">
        <v>874.13818886578497</v>
      </c>
    </row>
    <row r="39" spans="1:9" ht="13.7" customHeight="1">
      <c r="A39" s="7" t="s">
        <v>37</v>
      </c>
      <c r="B39" s="7" t="s">
        <v>12</v>
      </c>
      <c r="C39" s="7" t="s">
        <v>40</v>
      </c>
      <c r="D39" s="1">
        <v>22.53386211438422</v>
      </c>
      <c r="E39" s="1">
        <v>29.635909179599693</v>
      </c>
      <c r="F39" s="1">
        <v>38.396388288181136</v>
      </c>
      <c r="G39" s="1">
        <v>617.1165409796231</v>
      </c>
      <c r="H39" s="1">
        <v>24.441771578606012</v>
      </c>
      <c r="I39" s="1">
        <v>922.69012487604959</v>
      </c>
    </row>
    <row r="40" spans="1:9" ht="13.7" customHeight="1">
      <c r="A40" s="7" t="s">
        <v>37</v>
      </c>
      <c r="B40" s="7" t="s">
        <v>12</v>
      </c>
      <c r="C40" s="7" t="s">
        <v>41</v>
      </c>
      <c r="D40" s="1">
        <v>21.93599813856045</v>
      </c>
      <c r="E40" s="1">
        <v>28.369835087101595</v>
      </c>
      <c r="F40" s="1">
        <v>36.02570222710392</v>
      </c>
      <c r="G40" s="1">
        <v>399.87364175431139</v>
      </c>
      <c r="H40" s="1">
        <v>25.728422365316469</v>
      </c>
      <c r="I40" s="1">
        <v>879.62847738431606</v>
      </c>
    </row>
    <row r="41" spans="1:9" ht="13.7" customHeight="1">
      <c r="A41" s="7" t="s">
        <v>37</v>
      </c>
      <c r="B41" s="7" t="s">
        <v>12</v>
      </c>
      <c r="C41" s="7" t="s">
        <v>42</v>
      </c>
      <c r="D41" s="1">
        <v>22.050967993376066</v>
      </c>
      <c r="E41" s="1">
        <v>28.435459917426815</v>
      </c>
      <c r="F41" s="1">
        <v>36.356882173672275</v>
      </c>
      <c r="G41" s="1">
        <v>357.38312931243854</v>
      </c>
      <c r="H41" s="1">
        <v>25.546235227623406</v>
      </c>
      <c r="I41" s="1">
        <v>851.58391464265503</v>
      </c>
    </row>
    <row r="42" spans="1:9" ht="13.7" customHeight="1">
      <c r="A42" s="7" t="s">
        <v>37</v>
      </c>
      <c r="B42" s="7" t="s">
        <v>12</v>
      </c>
      <c r="C42" s="7" t="s">
        <v>43</v>
      </c>
      <c r="D42" s="1">
        <v>22.066848893783707</v>
      </c>
      <c r="E42" s="1">
        <v>28.770442499971438</v>
      </c>
      <c r="F42" s="1">
        <v>36.962600026227427</v>
      </c>
      <c r="G42" s="1">
        <v>653.98637616453925</v>
      </c>
      <c r="H42" s="1">
        <v>24.833202094430877</v>
      </c>
      <c r="I42" s="1">
        <v>903.54470896288944</v>
      </c>
    </row>
    <row r="43" spans="1:9" ht="13.7" customHeight="1">
      <c r="A43" s="7" t="s">
        <v>37</v>
      </c>
      <c r="B43" s="7" t="s">
        <v>14</v>
      </c>
      <c r="C43" s="7" t="s">
        <v>38</v>
      </c>
      <c r="D43" s="1">
        <v>20.524873246837252</v>
      </c>
      <c r="E43" s="1">
        <v>27.052392941882548</v>
      </c>
      <c r="F43" s="1">
        <v>34.988009854492716</v>
      </c>
      <c r="G43" s="1">
        <v>601.65990589666762</v>
      </c>
      <c r="H43" s="1">
        <v>24.49432972423239</v>
      </c>
      <c r="I43" s="1">
        <v>906.42519548204496</v>
      </c>
    </row>
    <row r="44" spans="1:9" ht="13.7" customHeight="1">
      <c r="A44" s="7" t="s">
        <v>37</v>
      </c>
      <c r="B44" s="7" t="s">
        <v>14</v>
      </c>
      <c r="C44" s="7" t="s">
        <v>39</v>
      </c>
      <c r="D44" s="1">
        <v>21.551594374377977</v>
      </c>
      <c r="E44" s="1">
        <v>27.672623660372167</v>
      </c>
      <c r="F44" s="1">
        <v>33.347403556244522</v>
      </c>
      <c r="G44" s="1">
        <v>387.91489487266517</v>
      </c>
      <c r="H44" s="1">
        <v>26.201294693243447</v>
      </c>
      <c r="I44" s="1">
        <v>848.27749491474026</v>
      </c>
    </row>
    <row r="45" spans="1:9" ht="13.7" customHeight="1">
      <c r="A45" s="7" t="s">
        <v>37</v>
      </c>
      <c r="B45" s="7" t="s">
        <v>14</v>
      </c>
      <c r="C45" s="7" t="s">
        <v>40</v>
      </c>
      <c r="D45" s="1">
        <v>21.429042147778098</v>
      </c>
      <c r="E45" s="1">
        <v>28.043900601624348</v>
      </c>
      <c r="F45" s="1">
        <v>35.374731032362746</v>
      </c>
      <c r="G45" s="1">
        <v>598.20712294822442</v>
      </c>
      <c r="H45" s="1">
        <v>24.606757461701253</v>
      </c>
      <c r="I45" s="1">
        <v>896.03242956640111</v>
      </c>
    </row>
    <row r="46" spans="1:9" ht="13.7" customHeight="1">
      <c r="A46" s="7" t="s">
        <v>37</v>
      </c>
      <c r="B46" s="7" t="s">
        <v>14</v>
      </c>
      <c r="C46" s="7" t="s">
        <v>41</v>
      </c>
      <c r="D46" s="1">
        <v>20.578886475213775</v>
      </c>
      <c r="E46" s="1">
        <v>26.782323286650406</v>
      </c>
      <c r="F46" s="1">
        <v>33.532989460997442</v>
      </c>
      <c r="G46" s="1">
        <v>564.91353461751714</v>
      </c>
      <c r="H46" s="1">
        <v>24.811771486273649</v>
      </c>
      <c r="I46" s="1">
        <v>853.33947384679664</v>
      </c>
    </row>
    <row r="47" spans="1:9" ht="13.7" customHeight="1">
      <c r="A47" s="7" t="s">
        <v>37</v>
      </c>
      <c r="B47" s="7" t="s">
        <v>14</v>
      </c>
      <c r="C47" s="7" t="s">
        <v>42</v>
      </c>
      <c r="D47" s="1">
        <v>21.458221412350483</v>
      </c>
      <c r="E47" s="1">
        <v>28.996388508819685</v>
      </c>
      <c r="F47" s="1">
        <v>36.45020234473467</v>
      </c>
      <c r="G47" s="1">
        <v>879.42174786803662</v>
      </c>
      <c r="H47" s="1">
        <v>24.987697605080246</v>
      </c>
      <c r="I47" s="1">
        <v>1010.9230440409684</v>
      </c>
    </row>
    <row r="48" spans="1:9" ht="13.7" customHeight="1">
      <c r="A48" s="7" t="s">
        <v>37</v>
      </c>
      <c r="B48" s="7" t="s">
        <v>14</v>
      </c>
      <c r="C48" s="7" t="s">
        <v>43</v>
      </c>
      <c r="D48" s="1">
        <v>22.265453649260369</v>
      </c>
      <c r="E48" s="1">
        <v>28.673370433383933</v>
      </c>
      <c r="F48" s="1">
        <v>35.670004862417784</v>
      </c>
      <c r="G48" s="1">
        <v>472.1086099834792</v>
      </c>
      <c r="H48" s="1">
        <v>25.609213092560875</v>
      </c>
      <c r="I48" s="1">
        <v>851.10900497077762</v>
      </c>
    </row>
    <row r="49" spans="1:11" ht="13.7" customHeight="1">
      <c r="A49" s="7" t="s">
        <v>37</v>
      </c>
      <c r="B49" s="7" t="s">
        <v>16</v>
      </c>
      <c r="C49" s="7" t="s">
        <v>38</v>
      </c>
      <c r="D49" s="1">
        <v>23.543366073936038</v>
      </c>
      <c r="E49" s="1">
        <v>30.558648267997249</v>
      </c>
      <c r="F49" s="1">
        <v>37.868145299000524</v>
      </c>
      <c r="G49" s="1">
        <v>708.1645208018017</v>
      </c>
      <c r="H49" s="1">
        <v>26.117047000337774</v>
      </c>
      <c r="I49" s="1">
        <v>880.01350625215571</v>
      </c>
      <c r="K49" s="3" t="s">
        <v>44</v>
      </c>
    </row>
    <row r="50" spans="1:11" ht="13.7" customHeight="1">
      <c r="A50" s="7" t="s">
        <v>37</v>
      </c>
      <c r="B50" s="7" t="s">
        <v>16</v>
      </c>
      <c r="C50" s="7" t="s">
        <v>39</v>
      </c>
      <c r="D50" s="1">
        <v>23.092141179850483</v>
      </c>
      <c r="E50" s="1">
        <v>31.644783575645981</v>
      </c>
      <c r="F50" s="1">
        <v>41.906801136072268</v>
      </c>
      <c r="G50" s="1">
        <v>804.44920058653224</v>
      </c>
      <c r="H50" s="1">
        <v>24.60518101954683</v>
      </c>
      <c r="I50" s="1">
        <v>1160.0396352130747</v>
      </c>
    </row>
    <row r="51" spans="1:11" ht="13.7" customHeight="1">
      <c r="A51" s="7" t="s">
        <v>37</v>
      </c>
      <c r="B51" s="7" t="s">
        <v>16</v>
      </c>
      <c r="C51" s="7" t="s">
        <v>40</v>
      </c>
      <c r="D51" s="1">
        <v>23.754107449345302</v>
      </c>
      <c r="E51" s="1">
        <v>30.515978142917486</v>
      </c>
      <c r="F51" s="1">
        <v>38.276554009278982</v>
      </c>
      <c r="G51" s="1">
        <v>489.24596285360161</v>
      </c>
      <c r="H51" s="1">
        <v>24.978686488458141</v>
      </c>
      <c r="I51" s="1">
        <v>897.80209240244358</v>
      </c>
    </row>
    <row r="52" spans="1:11" ht="13.7" customHeight="1">
      <c r="A52" s="7" t="s">
        <v>37</v>
      </c>
      <c r="B52" s="7" t="s">
        <v>16</v>
      </c>
      <c r="C52" s="7" t="s">
        <v>41</v>
      </c>
      <c r="D52" s="1">
        <v>23.432076687778633</v>
      </c>
      <c r="E52" s="1">
        <v>30.444649684928955</v>
      </c>
      <c r="F52" s="1">
        <v>38.127368004722712</v>
      </c>
      <c r="G52" s="1">
        <v>548.34765705891186</v>
      </c>
      <c r="H52" s="1">
        <v>25.865604883759982</v>
      </c>
      <c r="I52" s="1">
        <v>907.8196171045729</v>
      </c>
    </row>
    <row r="53" spans="1:11" ht="13.7" customHeight="1">
      <c r="A53" s="7" t="s">
        <v>37</v>
      </c>
      <c r="B53" s="7" t="s">
        <v>16</v>
      </c>
      <c r="C53" s="7" t="s">
        <v>42</v>
      </c>
      <c r="D53" s="1">
        <v>23.856761228321609</v>
      </c>
      <c r="E53" s="1">
        <v>33.457410719280226</v>
      </c>
      <c r="F53" s="1">
        <v>44.818828557148571</v>
      </c>
      <c r="G53" s="1">
        <v>956.20066531409964</v>
      </c>
      <c r="H53" s="1">
        <v>26.879647355251951</v>
      </c>
      <c r="I53" s="1">
        <v>1351.7005526546611</v>
      </c>
    </row>
    <row r="54" spans="1:11" ht="13.7" customHeight="1">
      <c r="A54" s="7" t="s">
        <v>37</v>
      </c>
      <c r="B54" s="7" t="s">
        <v>16</v>
      </c>
      <c r="C54" s="7" t="s">
        <v>43</v>
      </c>
      <c r="D54" s="1">
        <v>23.816101562365859</v>
      </c>
      <c r="E54" s="1">
        <v>30.644158982126093</v>
      </c>
      <c r="F54" s="1">
        <v>37.848003878994383</v>
      </c>
      <c r="G54" s="1">
        <v>641.03863905984326</v>
      </c>
      <c r="H54" s="1">
        <v>25.23379857082362</v>
      </c>
      <c r="I54" s="1">
        <v>861.61298738933692</v>
      </c>
    </row>
    <row r="55" spans="1:11" ht="13.7" customHeight="1">
      <c r="A55" s="7" t="s">
        <v>37</v>
      </c>
      <c r="B55" s="7" t="s">
        <v>18</v>
      </c>
      <c r="C55" s="7" t="s">
        <v>38</v>
      </c>
      <c r="D55" s="1">
        <v>4.5556277302410981</v>
      </c>
      <c r="E55" s="1">
        <v>8.3435743134659237</v>
      </c>
      <c r="F55" s="1">
        <v>11.535798809450394</v>
      </c>
      <c r="G55" s="1">
        <v>563.09573892576736</v>
      </c>
      <c r="H55" s="1">
        <v>6.2404086234200813</v>
      </c>
      <c r="I55" s="1">
        <v>1786.2138652538522</v>
      </c>
      <c r="K55" s="24">
        <f>AVERAGE(D55:D60)</f>
        <v>4.5554703481036922</v>
      </c>
    </row>
    <row r="56" spans="1:11" ht="13.7" customHeight="1">
      <c r="A56" s="7" t="s">
        <v>37</v>
      </c>
      <c r="B56" s="7" t="s">
        <v>18</v>
      </c>
      <c r="C56" s="7" t="s">
        <v>39</v>
      </c>
      <c r="D56" s="1">
        <v>4.4248512687802863</v>
      </c>
      <c r="E56" s="1">
        <v>6.6443226675847047</v>
      </c>
      <c r="F56" s="1">
        <v>10.474648758622275</v>
      </c>
      <c r="G56" s="1">
        <v>501.08752702726628</v>
      </c>
      <c r="H56" s="1">
        <v>5.2278386359034013</v>
      </c>
      <c r="I56" s="1">
        <v>1422.4649162125688</v>
      </c>
    </row>
    <row r="57" spans="1:11" ht="13.7" customHeight="1">
      <c r="A57" s="7" t="s">
        <v>37</v>
      </c>
      <c r="B57" s="7" t="s">
        <v>18</v>
      </c>
      <c r="C57" s="7" t="s">
        <v>40</v>
      </c>
      <c r="D57" s="1">
        <v>4.5110425115619925</v>
      </c>
      <c r="E57" s="1">
        <v>6.0260703165338887</v>
      </c>
      <c r="F57" s="1">
        <v>8.6925014301714416</v>
      </c>
      <c r="G57" s="1">
        <v>168.84740716704982</v>
      </c>
      <c r="H57" s="1">
        <v>5.7115167595041916</v>
      </c>
      <c r="I57" s="1">
        <v>2082.9800930627016</v>
      </c>
    </row>
    <row r="58" spans="1:11" ht="13.7" customHeight="1">
      <c r="A58" s="7" t="s">
        <v>37</v>
      </c>
      <c r="B58" s="7" t="s">
        <v>18</v>
      </c>
      <c r="C58" s="7" t="s">
        <v>41</v>
      </c>
      <c r="D58" s="1">
        <v>4.9180089368688673</v>
      </c>
      <c r="E58" s="1">
        <v>6.5818725811011101</v>
      </c>
      <c r="F58" s="1">
        <v>9.3314892298000185</v>
      </c>
      <c r="G58" s="1">
        <v>372.3375812114682</v>
      </c>
      <c r="H58" s="1">
        <v>5.102461770482102</v>
      </c>
      <c r="I58" s="1">
        <v>1737.8175067510983</v>
      </c>
    </row>
    <row r="59" spans="1:11" ht="13.7" customHeight="1">
      <c r="A59" s="7" t="s">
        <v>37</v>
      </c>
      <c r="B59" s="7" t="s">
        <v>18</v>
      </c>
      <c r="C59" s="7" t="s">
        <v>42</v>
      </c>
      <c r="D59" s="1">
        <v>4.6210622756968833</v>
      </c>
      <c r="E59" s="1">
        <v>6.5141948420936915</v>
      </c>
      <c r="F59" s="1">
        <v>9.653409803901873</v>
      </c>
      <c r="G59" s="1">
        <v>503.94942263665138</v>
      </c>
      <c r="H59" s="1">
        <v>5.2161362009584886</v>
      </c>
      <c r="I59" s="1">
        <v>1649.1839210184223</v>
      </c>
    </row>
    <row r="60" spans="1:11" ht="13.7" customHeight="1">
      <c r="A60" s="7" t="s">
        <v>37</v>
      </c>
      <c r="B60" s="7" t="s">
        <v>18</v>
      </c>
      <c r="C60" s="7" t="s">
        <v>43</v>
      </c>
      <c r="D60" s="1">
        <v>4.3022293654730293</v>
      </c>
      <c r="E60" s="1">
        <v>6.2752536593760615</v>
      </c>
      <c r="F60" s="1">
        <v>9.9543508982639626</v>
      </c>
      <c r="G60" s="1">
        <v>421.72854364252998</v>
      </c>
      <c r="H60" s="1">
        <v>4.5562731380511323</v>
      </c>
      <c r="I60" s="1">
        <v>1336.0128305245578</v>
      </c>
    </row>
    <row r="61" spans="1:11" ht="13.7" customHeight="1">
      <c r="A61" s="7" t="s">
        <v>37</v>
      </c>
      <c r="B61" s="7" t="s">
        <v>20</v>
      </c>
      <c r="C61" s="7" t="s">
        <v>38</v>
      </c>
      <c r="D61" s="1">
        <v>3.6483051459563693</v>
      </c>
      <c r="E61" s="1">
        <v>4.9000025850134712</v>
      </c>
      <c r="F61" s="1">
        <v>6.7778538023164003</v>
      </c>
      <c r="G61" s="1">
        <v>178.49230005140271</v>
      </c>
      <c r="H61" s="1">
        <v>4.6599258245238175</v>
      </c>
      <c r="I61" s="1">
        <v>2913.5975633622829</v>
      </c>
      <c r="K61" s="24">
        <f>AVERAGE(D61:D66)</f>
        <v>3.4585174257446414</v>
      </c>
    </row>
    <row r="62" spans="1:11" ht="13.7" customHeight="1">
      <c r="A62" s="7" t="s">
        <v>37</v>
      </c>
      <c r="B62" s="7" t="s">
        <v>20</v>
      </c>
      <c r="C62" s="7" t="s">
        <v>39</v>
      </c>
      <c r="D62" s="1">
        <v>3.7239022520427558</v>
      </c>
      <c r="E62" s="1">
        <v>5.5156308440579158</v>
      </c>
      <c r="F62" s="1">
        <v>8.0876845656829559</v>
      </c>
      <c r="G62" s="1">
        <v>350.42893387071672</v>
      </c>
      <c r="H62" s="1">
        <v>6.7117926453239809</v>
      </c>
      <c r="I62" s="1">
        <v>1599.1431650793306</v>
      </c>
    </row>
    <row r="63" spans="1:11" ht="13.7" customHeight="1">
      <c r="A63" s="7" t="s">
        <v>37</v>
      </c>
      <c r="B63" s="7" t="s">
        <v>20</v>
      </c>
      <c r="C63" s="7" t="s">
        <v>40</v>
      </c>
      <c r="D63" s="1">
        <v>3.4218006662905998</v>
      </c>
      <c r="E63" s="1">
        <v>5.9647423342618682</v>
      </c>
      <c r="F63" s="1">
        <v>7.4866113144962174</v>
      </c>
      <c r="G63" s="1">
        <v>426.3387154423981</v>
      </c>
      <c r="H63" s="1">
        <v>4.4832613069075062</v>
      </c>
      <c r="I63" s="1">
        <v>1957.5622804654017</v>
      </c>
    </row>
    <row r="64" spans="1:11" ht="13.7" customHeight="1">
      <c r="A64" s="7" t="s">
        <v>37</v>
      </c>
      <c r="B64" s="7" t="s">
        <v>20</v>
      </c>
      <c r="C64" s="7" t="s">
        <v>41</v>
      </c>
      <c r="D64" s="1">
        <v>3.3266376715302157</v>
      </c>
      <c r="E64" s="1">
        <v>4.3779385932800468</v>
      </c>
      <c r="F64" s="1">
        <v>5.3859963078446391</v>
      </c>
      <c r="G64" s="1">
        <v>121.93800102977546</v>
      </c>
      <c r="H64" s="1">
        <v>4.6491514817671558</v>
      </c>
      <c r="I64" s="1">
        <v>3091.9490270388528</v>
      </c>
    </row>
    <row r="65" spans="1:11" ht="13.7" customHeight="1">
      <c r="A65" s="7" t="s">
        <v>37</v>
      </c>
      <c r="B65" s="7" t="s">
        <v>20</v>
      </c>
      <c r="C65" s="7" t="s">
        <v>42</v>
      </c>
      <c r="D65" s="1">
        <v>3.2530954000201864</v>
      </c>
      <c r="E65" s="1">
        <v>4.3765480523624083</v>
      </c>
      <c r="F65" s="1">
        <v>5.9473906352376833</v>
      </c>
      <c r="G65" s="1">
        <v>257.72266099011176</v>
      </c>
      <c r="H65" s="1">
        <v>3.9799233224972537</v>
      </c>
      <c r="I65" s="1">
        <v>2548.7053150273473</v>
      </c>
    </row>
    <row r="66" spans="1:11" ht="13.7" customHeight="1">
      <c r="A66" s="7" t="s">
        <v>37</v>
      </c>
      <c r="B66" s="7" t="s">
        <v>20</v>
      </c>
      <c r="C66" s="7" t="s">
        <v>43</v>
      </c>
      <c r="D66" s="1">
        <v>3.377363418627719</v>
      </c>
      <c r="E66" s="1">
        <v>4.6894849193987476</v>
      </c>
      <c r="F66" s="1">
        <v>6.5500307790402479</v>
      </c>
      <c r="G66" s="1">
        <v>350.23205668949231</v>
      </c>
      <c r="H66" s="1">
        <v>4.1448653225045708</v>
      </c>
      <c r="I66" s="1">
        <v>2035.8044204388345</v>
      </c>
    </row>
    <row r="67" spans="1:11" ht="13.7" customHeight="1">
      <c r="A67" s="7" t="s">
        <v>37</v>
      </c>
      <c r="B67" s="7" t="s">
        <v>22</v>
      </c>
      <c r="C67" s="7" t="s">
        <v>38</v>
      </c>
      <c r="D67" s="1">
        <v>3.2160301547729451</v>
      </c>
      <c r="E67" s="1">
        <v>4.3691718203274474</v>
      </c>
      <c r="F67" s="1">
        <v>6.5404307097825161</v>
      </c>
      <c r="G67" s="1">
        <v>199.265727474085</v>
      </c>
      <c r="H67" s="1">
        <v>3.9289816772249075</v>
      </c>
      <c r="I67" s="1">
        <v>2787.3526956554542</v>
      </c>
      <c r="K67" s="24">
        <f>AVERAGE(D67:D72)</f>
        <v>3.4557872492869475</v>
      </c>
    </row>
    <row r="68" spans="1:11" ht="13.7" customHeight="1">
      <c r="A68" s="7" t="s">
        <v>37</v>
      </c>
      <c r="B68" s="7" t="s">
        <v>22</v>
      </c>
      <c r="C68" s="7" t="s">
        <v>39</v>
      </c>
      <c r="D68" s="1">
        <v>3.5262771480310864</v>
      </c>
      <c r="E68" s="1">
        <v>4.9831272657010208</v>
      </c>
      <c r="F68" s="1">
        <v>7.5088135008512857</v>
      </c>
      <c r="G68" s="1">
        <v>252.96219519077565</v>
      </c>
      <c r="H68" s="1">
        <v>4.8328306204358853</v>
      </c>
      <c r="I68" s="1">
        <v>2058.8706554616206</v>
      </c>
    </row>
    <row r="69" spans="1:11" ht="13.7" customHeight="1">
      <c r="A69" s="7" t="s">
        <v>37</v>
      </c>
      <c r="B69" s="7" t="s">
        <v>22</v>
      </c>
      <c r="C69" s="7" t="s">
        <v>40</v>
      </c>
      <c r="D69" s="1">
        <v>3.4667252546446043</v>
      </c>
      <c r="E69" s="1">
        <v>5.1604391103454947</v>
      </c>
      <c r="F69" s="1">
        <v>7.5920601332475206</v>
      </c>
      <c r="G69" s="1">
        <v>427.34572502922674</v>
      </c>
      <c r="H69" s="1">
        <v>4.728985239649699</v>
      </c>
      <c r="I69" s="1">
        <v>2129.3715569308583</v>
      </c>
    </row>
    <row r="70" spans="1:11" ht="13.7" customHeight="1">
      <c r="A70" s="7" t="s">
        <v>37</v>
      </c>
      <c r="B70" s="7" t="s">
        <v>22</v>
      </c>
      <c r="C70" s="7" t="s">
        <v>41</v>
      </c>
      <c r="D70" s="1">
        <v>3.4883339931742166</v>
      </c>
      <c r="E70" s="1">
        <v>4.7941163529136332</v>
      </c>
      <c r="F70" s="1">
        <v>7.1034430896157641</v>
      </c>
      <c r="G70" s="1">
        <v>185.33692980327032</v>
      </c>
      <c r="H70" s="1">
        <v>4.0710573520099826</v>
      </c>
      <c r="I70" s="1">
        <v>3229.1692160982216</v>
      </c>
    </row>
    <row r="71" spans="1:11" ht="13.7" customHeight="1">
      <c r="A71" s="7" t="s">
        <v>37</v>
      </c>
      <c r="B71" s="7" t="s">
        <v>22</v>
      </c>
      <c r="C71" s="7" t="s">
        <v>42</v>
      </c>
      <c r="D71" s="1">
        <v>3.5307474778747667</v>
      </c>
      <c r="E71" s="1">
        <v>4.9655494413331294</v>
      </c>
      <c r="F71" s="1">
        <v>7.9290548849495002</v>
      </c>
      <c r="G71" s="1">
        <v>299.68373382871505</v>
      </c>
      <c r="H71" s="1">
        <v>4.8219063689020079</v>
      </c>
      <c r="I71" s="1">
        <v>2419.9160135662592</v>
      </c>
    </row>
    <row r="72" spans="1:11" ht="13.7" customHeight="1">
      <c r="A72" s="7" t="s">
        <v>37</v>
      </c>
      <c r="B72" s="7" t="s">
        <v>22</v>
      </c>
      <c r="C72" s="7" t="s">
        <v>43</v>
      </c>
      <c r="D72" s="1">
        <v>3.5066094672240657</v>
      </c>
      <c r="E72" s="1">
        <v>4.9293464912173484</v>
      </c>
      <c r="F72" s="1">
        <v>7.9938263022970153</v>
      </c>
      <c r="G72" s="1">
        <v>245.60540623497215</v>
      </c>
      <c r="H72" s="1">
        <v>4.2077707067923091</v>
      </c>
      <c r="I72" s="1">
        <v>2191.827633574896</v>
      </c>
    </row>
    <row r="73" spans="1:11">
      <c r="A73" s="22" t="s">
        <v>37</v>
      </c>
      <c r="B73" s="7" t="s">
        <v>45</v>
      </c>
      <c r="C73" s="7" t="s">
        <v>38</v>
      </c>
      <c r="D73" s="23">
        <v>4.3631036732681974</v>
      </c>
      <c r="E73" s="23">
        <v>6.0370792496425336</v>
      </c>
      <c r="F73" s="23">
        <v>8.8200785918733029</v>
      </c>
      <c r="G73" s="23">
        <v>212.1503825947002</v>
      </c>
      <c r="H73" s="23">
        <v>6.202944981838459</v>
      </c>
      <c r="I73" s="23">
        <v>3276.7761780917717</v>
      </c>
      <c r="K73" s="24">
        <f>AVERAGE(D73:D78)</f>
        <v>3.9705188518207657</v>
      </c>
    </row>
    <row r="74" spans="1:11">
      <c r="A74" s="22" t="s">
        <v>37</v>
      </c>
      <c r="B74" s="7" t="s">
        <v>45</v>
      </c>
      <c r="C74" s="7" t="s">
        <v>39</v>
      </c>
      <c r="D74" s="23">
        <v>3.6058681634183856</v>
      </c>
      <c r="E74" s="23">
        <v>5.7648723130132291</v>
      </c>
      <c r="F74" s="23">
        <v>8.1788485300207832</v>
      </c>
      <c r="G74" s="23">
        <v>413.19609067613783</v>
      </c>
      <c r="H74" s="23">
        <v>4.6359672453373051</v>
      </c>
      <c r="I74" s="23">
        <v>2565.6800353341864</v>
      </c>
    </row>
    <row r="75" spans="1:11">
      <c r="A75" s="22" t="s">
        <v>37</v>
      </c>
      <c r="B75" s="7" t="s">
        <v>45</v>
      </c>
      <c r="C75" s="7" t="s">
        <v>40</v>
      </c>
      <c r="D75" s="23">
        <v>4.0201869594420367</v>
      </c>
      <c r="E75" s="23">
        <v>5.7652467366427329</v>
      </c>
      <c r="F75" s="23">
        <v>8.2869887593244798</v>
      </c>
      <c r="G75" s="23">
        <v>281.15098871239752</v>
      </c>
      <c r="H75" s="23">
        <v>5.2589441767580904</v>
      </c>
      <c r="I75" s="23">
        <v>2869.4859199474399</v>
      </c>
    </row>
    <row r="76" spans="1:11">
      <c r="A76" s="22" t="s">
        <v>37</v>
      </c>
      <c r="B76" s="7" t="s">
        <v>45</v>
      </c>
      <c r="C76" s="7" t="s">
        <v>41</v>
      </c>
      <c r="D76" s="23">
        <v>4.0742112827907579</v>
      </c>
      <c r="E76" s="23">
        <v>5.676467242417111</v>
      </c>
      <c r="F76" s="23">
        <v>8.4536256962661103</v>
      </c>
      <c r="G76" s="23">
        <v>234.26960638062152</v>
      </c>
      <c r="H76" s="23">
        <v>4.9337960844170317</v>
      </c>
      <c r="I76" s="23">
        <v>3703.0281944641101</v>
      </c>
    </row>
    <row r="77" spans="1:11">
      <c r="A77" s="22" t="s">
        <v>37</v>
      </c>
      <c r="B77" s="7" t="s">
        <v>45</v>
      </c>
      <c r="C77" s="7" t="s">
        <v>42</v>
      </c>
      <c r="D77" s="23">
        <v>3.9844715709688479</v>
      </c>
      <c r="E77" s="23">
        <v>5.5602519000334238</v>
      </c>
      <c r="F77" s="23">
        <v>8.4686651254155283</v>
      </c>
      <c r="G77" s="23">
        <v>332.97433787993214</v>
      </c>
      <c r="H77" s="23">
        <v>4.5404895521969779</v>
      </c>
      <c r="I77" s="23">
        <v>2712.7064782926595</v>
      </c>
    </row>
    <row r="78" spans="1:11">
      <c r="A78" s="22" t="s">
        <v>37</v>
      </c>
      <c r="B78" s="7" t="s">
        <v>45</v>
      </c>
      <c r="C78" s="7" t="s">
        <v>43</v>
      </c>
      <c r="D78" s="23">
        <v>3.7752714610363722</v>
      </c>
      <c r="E78" s="23">
        <v>5.3616057287675245</v>
      </c>
      <c r="F78" s="23">
        <v>8.6264121921846932</v>
      </c>
      <c r="G78" s="23">
        <v>224.71107286037295</v>
      </c>
      <c r="H78" s="23">
        <v>4.5152206156037682</v>
      </c>
      <c r="I78" s="23">
        <v>2798.3905632739561</v>
      </c>
    </row>
  </sheetData>
  <autoFilter ref="A1:I74" xr:uid="{00000000-0009-0000-0000-000000000000}"/>
  <pageMargins left="0.7" right="0.7" top="0.75" bottom="0.75" header="0.3" footer="0.3"/>
  <pageSetup paperSize="0" fitToHeight="1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DEC8-9AFE-4C50-B6D3-EF2E26C1DA5D}">
  <dimension ref="A1:T15"/>
  <sheetViews>
    <sheetView topLeftCell="J1" workbookViewId="0">
      <selection activeCell="M30" sqref="M30"/>
    </sheetView>
  </sheetViews>
  <sheetFormatPr defaultRowHeight="12.75"/>
  <cols>
    <col min="3" max="3" width="10.7109375" bestFit="1" customWidth="1"/>
    <col min="7" max="7" width="14.140625" customWidth="1"/>
    <col min="13" max="13" width="22" customWidth="1"/>
    <col min="14" max="14" width="26.140625" customWidth="1"/>
    <col min="15" max="15" width="25.140625" customWidth="1"/>
    <col min="16" max="16" width="29" bestFit="1" customWidth="1"/>
    <col min="17" max="17" width="42.42578125" customWidth="1"/>
  </cols>
  <sheetData>
    <row r="1" spans="1:20">
      <c r="A1" s="17" t="s">
        <v>46</v>
      </c>
      <c r="B1" s="17" t="s">
        <v>47</v>
      </c>
      <c r="C1" s="17" t="s">
        <v>48</v>
      </c>
      <c r="D1" s="17" t="s">
        <v>49</v>
      </c>
      <c r="E1" s="17" t="s">
        <v>50</v>
      </c>
      <c r="F1" s="17" t="s">
        <v>51</v>
      </c>
      <c r="G1" s="17" t="s">
        <v>52</v>
      </c>
      <c r="H1" s="17" t="s">
        <v>29</v>
      </c>
      <c r="I1" s="17" t="s">
        <v>53</v>
      </c>
      <c r="J1" s="17" t="s">
        <v>54</v>
      </c>
      <c r="K1" s="17" t="s">
        <v>55</v>
      </c>
      <c r="L1" s="17" t="s">
        <v>56</v>
      </c>
      <c r="M1" s="17" t="s">
        <v>57</v>
      </c>
      <c r="N1" s="17" t="s">
        <v>58</v>
      </c>
      <c r="O1" s="17" t="s">
        <v>59</v>
      </c>
      <c r="P1" s="17" t="s">
        <v>60</v>
      </c>
      <c r="Q1" s="17" t="s">
        <v>61</v>
      </c>
      <c r="R1" s="17" t="s">
        <v>62</v>
      </c>
      <c r="S1" s="17" t="s">
        <v>63</v>
      </c>
      <c r="T1" s="17" t="s">
        <v>64</v>
      </c>
    </row>
    <row r="2" spans="1:20" ht="15">
      <c r="A2" s="8" t="s">
        <v>65</v>
      </c>
      <c r="B2" s="8" t="s">
        <v>37</v>
      </c>
      <c r="C2" s="9">
        <v>45261</v>
      </c>
      <c r="D2" s="8" t="s">
        <v>66</v>
      </c>
      <c r="E2" s="8">
        <v>0</v>
      </c>
      <c r="F2" s="8">
        <v>1</v>
      </c>
      <c r="G2" s="8">
        <v>2.1</v>
      </c>
      <c r="H2" s="8" t="s">
        <v>5</v>
      </c>
      <c r="I2" s="8">
        <v>150</v>
      </c>
      <c r="J2" s="8">
        <v>294.69110000000001</v>
      </c>
      <c r="K2" s="8">
        <v>375.63600000000002</v>
      </c>
      <c r="L2" s="8">
        <v>26</v>
      </c>
      <c r="M2" s="8">
        <v>26</v>
      </c>
      <c r="N2" s="10">
        <f t="shared" ref="N2:O15" si="0">J2/L2</f>
        <v>11.334273076923077</v>
      </c>
      <c r="O2" s="10">
        <f t="shared" si="0"/>
        <v>14.447538461538462</v>
      </c>
      <c r="P2" s="11">
        <f t="shared" ref="P2:P15" si="1">1000*(N2-O2)/I2</f>
        <v>-20.755102564102565</v>
      </c>
      <c r="Q2" s="11">
        <f t="shared" ref="Q2:Q15" si="2">P2/(4*PI()*(G2/2)^2)</f>
        <v>-1.4980848832000884</v>
      </c>
      <c r="R2" s="8"/>
      <c r="S2" s="8"/>
      <c r="T2" s="8"/>
    </row>
    <row r="3" spans="1:20" ht="15">
      <c r="A3" s="12" t="s">
        <v>67</v>
      </c>
      <c r="B3" s="12" t="s">
        <v>37</v>
      </c>
      <c r="C3" s="13">
        <v>45268</v>
      </c>
      <c r="D3" s="12" t="s">
        <v>66</v>
      </c>
      <c r="E3" s="12">
        <v>0</v>
      </c>
      <c r="F3" s="12">
        <v>1</v>
      </c>
      <c r="G3" s="12">
        <v>2.1</v>
      </c>
      <c r="H3" s="12" t="s">
        <v>7</v>
      </c>
      <c r="I3" s="12">
        <v>2</v>
      </c>
      <c r="J3" s="12">
        <v>375.63600000000002</v>
      </c>
      <c r="K3" s="12">
        <v>375.60120000000001</v>
      </c>
      <c r="L3" s="12">
        <v>26</v>
      </c>
      <c r="M3" s="12">
        <v>26</v>
      </c>
      <c r="N3" s="14">
        <f t="shared" si="0"/>
        <v>14.447538461538462</v>
      </c>
      <c r="O3" s="14">
        <f t="shared" si="0"/>
        <v>14.446200000000001</v>
      </c>
      <c r="P3" s="15">
        <f t="shared" si="1"/>
        <v>0.66923076923064428</v>
      </c>
      <c r="Q3" s="15">
        <f t="shared" si="2"/>
        <v>4.8304482989681874E-2</v>
      </c>
      <c r="R3" s="12" t="s">
        <v>68</v>
      </c>
      <c r="S3" s="12">
        <v>1</v>
      </c>
      <c r="T3" s="12"/>
    </row>
    <row r="4" spans="1:20" ht="15">
      <c r="A4" s="8" t="s">
        <v>69</v>
      </c>
      <c r="B4" s="8" t="s">
        <v>37</v>
      </c>
      <c r="C4" s="9">
        <v>45271</v>
      </c>
      <c r="D4" s="8" t="s">
        <v>66</v>
      </c>
      <c r="E4" s="8">
        <v>0</v>
      </c>
      <c r="F4" s="8">
        <v>1</v>
      </c>
      <c r="G4" s="8">
        <v>2.1</v>
      </c>
      <c r="H4" s="8" t="s">
        <v>70</v>
      </c>
      <c r="I4" s="8">
        <v>7</v>
      </c>
      <c r="J4" s="8">
        <v>375.60120000000001</v>
      </c>
      <c r="K4" s="8">
        <v>373.27190000000002</v>
      </c>
      <c r="L4" s="8">
        <v>26</v>
      </c>
      <c r="M4" s="8">
        <v>26</v>
      </c>
      <c r="N4" s="10">
        <f t="shared" si="0"/>
        <v>14.446200000000001</v>
      </c>
      <c r="O4" s="10">
        <f t="shared" si="0"/>
        <v>14.356611538461539</v>
      </c>
      <c r="P4" s="11">
        <f t="shared" si="1"/>
        <v>12.798351648351668</v>
      </c>
      <c r="Q4" s="11">
        <f t="shared" si="2"/>
        <v>0.92377366361155311</v>
      </c>
      <c r="R4" s="8" t="s">
        <v>68</v>
      </c>
      <c r="S4" s="8">
        <v>1</v>
      </c>
      <c r="T4" s="8"/>
    </row>
    <row r="5" spans="1:20" ht="15">
      <c r="A5" s="12" t="s">
        <v>71</v>
      </c>
      <c r="B5" s="12" t="s">
        <v>37</v>
      </c>
      <c r="C5" s="13">
        <v>45273</v>
      </c>
      <c r="D5" s="12" t="s">
        <v>66</v>
      </c>
      <c r="E5" s="12">
        <v>0</v>
      </c>
      <c r="F5" s="12">
        <v>1</v>
      </c>
      <c r="G5" s="12">
        <v>2.1</v>
      </c>
      <c r="H5" s="12" t="s">
        <v>70</v>
      </c>
      <c r="I5" s="12">
        <v>7</v>
      </c>
      <c r="J5" s="12">
        <v>373.27190000000002</v>
      </c>
      <c r="K5" s="12">
        <v>356.43869999999998</v>
      </c>
      <c r="L5" s="12">
        <v>26</v>
      </c>
      <c r="M5" s="12">
        <v>25</v>
      </c>
      <c r="N5" s="14">
        <f t="shared" si="0"/>
        <v>14.356611538461539</v>
      </c>
      <c r="O5" s="14">
        <f t="shared" si="0"/>
        <v>14.257548</v>
      </c>
      <c r="P5" s="15">
        <f t="shared" si="1"/>
        <v>14.151934065934212</v>
      </c>
      <c r="Q5" s="15">
        <f t="shared" si="2"/>
        <v>1.0214740412263104</v>
      </c>
      <c r="R5" s="12" t="s">
        <v>68</v>
      </c>
      <c r="S5" s="12">
        <v>1</v>
      </c>
      <c r="T5" s="12"/>
    </row>
    <row r="6" spans="1:20" ht="15">
      <c r="A6" s="8" t="s">
        <v>72</v>
      </c>
      <c r="B6" s="8" t="s">
        <v>37</v>
      </c>
      <c r="C6" s="9">
        <v>45279</v>
      </c>
      <c r="D6" s="8" t="s">
        <v>66</v>
      </c>
      <c r="E6" s="8">
        <v>0</v>
      </c>
      <c r="F6" s="8">
        <v>1</v>
      </c>
      <c r="G6" s="8">
        <v>2.1</v>
      </c>
      <c r="H6" s="8" t="s">
        <v>70</v>
      </c>
      <c r="I6" s="8">
        <v>7</v>
      </c>
      <c r="J6" s="8">
        <v>356.43869999999998</v>
      </c>
      <c r="K6" s="8">
        <v>355.06060000000002</v>
      </c>
      <c r="L6" s="8">
        <v>25</v>
      </c>
      <c r="M6" s="8">
        <v>25</v>
      </c>
      <c r="N6" s="10">
        <f t="shared" si="0"/>
        <v>14.257548</v>
      </c>
      <c r="O6" s="10">
        <f t="shared" si="0"/>
        <v>14.202424000000001</v>
      </c>
      <c r="P6" s="11">
        <f t="shared" si="1"/>
        <v>7.8748571428570404</v>
      </c>
      <c r="Q6" s="11">
        <f t="shared" si="2"/>
        <v>0.56840019974068834</v>
      </c>
      <c r="R6" s="8" t="s">
        <v>68</v>
      </c>
      <c r="S6" s="8">
        <v>1</v>
      </c>
      <c r="T6" s="8"/>
    </row>
    <row r="7" spans="1:20" ht="15">
      <c r="A7" s="12" t="s">
        <v>73</v>
      </c>
      <c r="B7" s="12" t="s">
        <v>37</v>
      </c>
      <c r="C7" s="13">
        <v>45280</v>
      </c>
      <c r="D7" s="12" t="s">
        <v>66</v>
      </c>
      <c r="E7" s="12">
        <v>0</v>
      </c>
      <c r="F7" s="12">
        <v>1</v>
      </c>
      <c r="G7" s="12">
        <v>2.1</v>
      </c>
      <c r="H7" s="12" t="s">
        <v>70</v>
      </c>
      <c r="I7" s="12">
        <v>7</v>
      </c>
      <c r="J7" s="12">
        <v>355.06060000000002</v>
      </c>
      <c r="K7" s="12">
        <v>353.08640000000003</v>
      </c>
      <c r="L7" s="12">
        <v>25</v>
      </c>
      <c r="M7" s="12">
        <v>25</v>
      </c>
      <c r="N7" s="14">
        <f t="shared" si="0"/>
        <v>14.202424000000001</v>
      </c>
      <c r="O7" s="14">
        <f t="shared" si="0"/>
        <v>14.123456000000001</v>
      </c>
      <c r="P7" s="15">
        <f t="shared" si="1"/>
        <v>11.281142857142815</v>
      </c>
      <c r="Q7" s="15">
        <f t="shared" si="2"/>
        <v>0.81426287956467402</v>
      </c>
      <c r="R7" s="12" t="s">
        <v>68</v>
      </c>
      <c r="S7" s="12">
        <v>1</v>
      </c>
      <c r="T7" s="12"/>
    </row>
    <row r="8" spans="1:20" ht="15">
      <c r="A8" s="8" t="s">
        <v>74</v>
      </c>
      <c r="B8" s="8" t="s">
        <v>37</v>
      </c>
      <c r="C8" s="9">
        <v>45281</v>
      </c>
      <c r="D8" s="8" t="s">
        <v>66</v>
      </c>
      <c r="E8" s="8">
        <v>0</v>
      </c>
      <c r="F8" s="8">
        <v>1</v>
      </c>
      <c r="G8" s="8">
        <v>2.1</v>
      </c>
      <c r="H8" s="8" t="s">
        <v>70</v>
      </c>
      <c r="I8" s="8">
        <v>7</v>
      </c>
      <c r="J8" s="8">
        <v>353.08640000000003</v>
      </c>
      <c r="K8" s="8">
        <v>323.0711</v>
      </c>
      <c r="L8" s="8">
        <v>25</v>
      </c>
      <c r="M8" s="8">
        <v>23</v>
      </c>
      <c r="N8" s="10">
        <f t="shared" si="0"/>
        <v>14.123456000000001</v>
      </c>
      <c r="O8" s="10">
        <f t="shared" si="0"/>
        <v>14.046569565217391</v>
      </c>
      <c r="P8" s="11">
        <f t="shared" si="1"/>
        <v>10.983776397515703</v>
      </c>
      <c r="Q8" s="11">
        <f t="shared" si="2"/>
        <v>0.79279923241755779</v>
      </c>
      <c r="R8" s="8" t="s">
        <v>68</v>
      </c>
      <c r="S8" s="8">
        <v>1</v>
      </c>
      <c r="T8" s="8"/>
    </row>
    <row r="9" spans="1:20" ht="15">
      <c r="A9" s="12" t="s">
        <v>75</v>
      </c>
      <c r="B9" s="12" t="s">
        <v>37</v>
      </c>
      <c r="C9" s="13">
        <v>45295</v>
      </c>
      <c r="D9" s="12" t="s">
        <v>66</v>
      </c>
      <c r="E9" s="12">
        <v>0</v>
      </c>
      <c r="F9" s="12">
        <v>1</v>
      </c>
      <c r="G9" s="12">
        <v>2.1</v>
      </c>
      <c r="H9" s="12" t="s">
        <v>70</v>
      </c>
      <c r="I9" s="12">
        <v>7</v>
      </c>
      <c r="J9" s="12">
        <v>323.0711</v>
      </c>
      <c r="K9" s="12">
        <v>322.01220000000001</v>
      </c>
      <c r="L9" s="12">
        <v>23</v>
      </c>
      <c r="M9" s="12">
        <v>23</v>
      </c>
      <c r="N9" s="14">
        <f t="shared" si="0"/>
        <v>14.046569565217391</v>
      </c>
      <c r="O9" s="14">
        <f t="shared" si="0"/>
        <v>14.000530434782609</v>
      </c>
      <c r="P9" s="15">
        <f t="shared" si="1"/>
        <v>6.5770186335402263</v>
      </c>
      <c r="Q9" s="15">
        <f t="shared" si="2"/>
        <v>0.47472336795257597</v>
      </c>
      <c r="R9" s="16" t="s">
        <v>76</v>
      </c>
      <c r="S9" s="12">
        <v>2</v>
      </c>
      <c r="T9" s="12"/>
    </row>
    <row r="10" spans="1:20" ht="15">
      <c r="A10" s="8" t="s">
        <v>77</v>
      </c>
      <c r="B10" s="8" t="s">
        <v>37</v>
      </c>
      <c r="C10" s="9">
        <v>45298</v>
      </c>
      <c r="D10" s="8" t="s">
        <v>66</v>
      </c>
      <c r="E10" s="8">
        <v>0</v>
      </c>
      <c r="F10" s="8">
        <v>1</v>
      </c>
      <c r="G10" s="8">
        <v>2.1</v>
      </c>
      <c r="H10" s="8" t="s">
        <v>70</v>
      </c>
      <c r="I10" s="8">
        <v>7</v>
      </c>
      <c r="J10" s="8">
        <v>322.01220000000001</v>
      </c>
      <c r="K10" s="8">
        <v>321.13200000000001</v>
      </c>
      <c r="L10" s="8">
        <v>23</v>
      </c>
      <c r="M10" s="8">
        <v>23</v>
      </c>
      <c r="N10" s="10">
        <f t="shared" si="0"/>
        <v>14.000530434782609</v>
      </c>
      <c r="O10" s="10">
        <f t="shared" si="0"/>
        <v>13.962260869565217</v>
      </c>
      <c r="P10" s="11">
        <f t="shared" si="1"/>
        <v>5.4670807453417938</v>
      </c>
      <c r="Q10" s="11">
        <f t="shared" si="2"/>
        <v>0.39460903623749205</v>
      </c>
      <c r="R10" s="8" t="s">
        <v>76</v>
      </c>
      <c r="S10" s="8">
        <v>2</v>
      </c>
      <c r="T10" s="8"/>
    </row>
    <row r="11" spans="1:20" ht="15">
      <c r="A11" s="12" t="s">
        <v>78</v>
      </c>
      <c r="B11" s="12" t="s">
        <v>37</v>
      </c>
      <c r="C11" s="13">
        <v>45303</v>
      </c>
      <c r="D11" s="12" t="s">
        <v>66</v>
      </c>
      <c r="E11" s="12">
        <v>0</v>
      </c>
      <c r="F11" s="12">
        <v>1</v>
      </c>
      <c r="G11" s="12">
        <v>2.1</v>
      </c>
      <c r="H11" s="12" t="s">
        <v>70</v>
      </c>
      <c r="I11" s="12">
        <v>7</v>
      </c>
      <c r="J11" s="12">
        <v>321.13200000000001</v>
      </c>
      <c r="K11" s="12">
        <v>319.49849999999998</v>
      </c>
      <c r="L11" s="12">
        <v>23</v>
      </c>
      <c r="M11" s="12">
        <v>23</v>
      </c>
      <c r="N11" s="14">
        <f t="shared" si="0"/>
        <v>13.962260869565217</v>
      </c>
      <c r="O11" s="14">
        <f t="shared" si="0"/>
        <v>13.891239130434782</v>
      </c>
      <c r="P11" s="15">
        <f t="shared" si="1"/>
        <v>10.145962732919298</v>
      </c>
      <c r="Q11" s="15">
        <f t="shared" si="2"/>
        <v>0.7323265856554475</v>
      </c>
      <c r="R11" s="12" t="s">
        <v>76</v>
      </c>
      <c r="S11" s="12">
        <v>2</v>
      </c>
      <c r="T11" s="12"/>
    </row>
    <row r="12" spans="1:20" ht="15">
      <c r="A12" s="8" t="s">
        <v>79</v>
      </c>
      <c r="B12" s="8" t="s">
        <v>37</v>
      </c>
      <c r="C12" s="9">
        <v>45304</v>
      </c>
      <c r="D12" s="8" t="s">
        <v>66</v>
      </c>
      <c r="E12" s="8">
        <v>0</v>
      </c>
      <c r="F12" s="8">
        <v>1</v>
      </c>
      <c r="G12" s="8">
        <v>2.1</v>
      </c>
      <c r="H12" s="8" t="s">
        <v>80</v>
      </c>
      <c r="I12" s="8">
        <v>25</v>
      </c>
      <c r="J12" s="8">
        <v>319.49849999999998</v>
      </c>
      <c r="K12" s="8">
        <v>319.27780000000001</v>
      </c>
      <c r="L12" s="8">
        <v>23</v>
      </c>
      <c r="M12" s="8">
        <v>23</v>
      </c>
      <c r="N12" s="10">
        <f t="shared" si="0"/>
        <v>13.891239130434782</v>
      </c>
      <c r="O12" s="10">
        <f t="shared" si="0"/>
        <v>13.88164347826087</v>
      </c>
      <c r="P12" s="11">
        <f t="shared" si="1"/>
        <v>0.38382608695648912</v>
      </c>
      <c r="Q12" s="11">
        <f t="shared" si="2"/>
        <v>2.7704226315984081E-2</v>
      </c>
      <c r="R12" s="8"/>
      <c r="S12" s="8"/>
      <c r="T12" s="8">
        <v>1</v>
      </c>
    </row>
    <row r="13" spans="1:20" ht="15">
      <c r="A13" s="12" t="s">
        <v>81</v>
      </c>
      <c r="B13" s="12" t="s">
        <v>37</v>
      </c>
      <c r="C13" s="13">
        <v>45310</v>
      </c>
      <c r="D13" s="12" t="s">
        <v>66</v>
      </c>
      <c r="E13" s="12">
        <v>0</v>
      </c>
      <c r="F13" s="12">
        <v>1</v>
      </c>
      <c r="G13" s="12">
        <v>2.1</v>
      </c>
      <c r="H13" s="12" t="s">
        <v>80</v>
      </c>
      <c r="I13" s="12">
        <v>25</v>
      </c>
      <c r="J13" s="12">
        <v>319.27780000000001</v>
      </c>
      <c r="K13" s="12">
        <v>319.20639999999997</v>
      </c>
      <c r="L13" s="12">
        <v>23</v>
      </c>
      <c r="M13" s="12">
        <v>23</v>
      </c>
      <c r="N13" s="14">
        <f t="shared" si="0"/>
        <v>13.88164347826087</v>
      </c>
      <c r="O13" s="14">
        <f t="shared" si="0"/>
        <v>13.878539130434781</v>
      </c>
      <c r="P13" s="15">
        <f t="shared" si="1"/>
        <v>0.12417391304353487</v>
      </c>
      <c r="Q13" s="15">
        <f t="shared" si="2"/>
        <v>8.9627628407899108E-3</v>
      </c>
      <c r="R13" s="12"/>
      <c r="S13" s="12"/>
      <c r="T13" s="12">
        <v>1</v>
      </c>
    </row>
    <row r="14" spans="1:20" ht="15">
      <c r="A14" s="8" t="s">
        <v>82</v>
      </c>
      <c r="B14" s="8" t="s">
        <v>37</v>
      </c>
      <c r="C14" s="9">
        <v>45313</v>
      </c>
      <c r="D14" s="8" t="s">
        <v>66</v>
      </c>
      <c r="E14" s="8">
        <v>0</v>
      </c>
      <c r="F14" s="8">
        <v>1</v>
      </c>
      <c r="G14" s="8">
        <v>2.1</v>
      </c>
      <c r="H14" s="8" t="s">
        <v>80</v>
      </c>
      <c r="I14" s="8">
        <v>25</v>
      </c>
      <c r="J14" s="8">
        <v>319.20639999999997</v>
      </c>
      <c r="K14" s="8">
        <v>319.14870000000002</v>
      </c>
      <c r="L14" s="8">
        <v>23</v>
      </c>
      <c r="M14" s="8">
        <v>23</v>
      </c>
      <c r="N14" s="10">
        <f t="shared" si="0"/>
        <v>13.878539130434781</v>
      </c>
      <c r="O14" s="10">
        <f t="shared" si="0"/>
        <v>13.87603043478261</v>
      </c>
      <c r="P14" s="11">
        <f t="shared" si="1"/>
        <v>0.10034782608684623</v>
      </c>
      <c r="Q14" s="11">
        <f t="shared" si="2"/>
        <v>7.2430170295906676E-3</v>
      </c>
      <c r="R14" s="8"/>
      <c r="S14" s="8"/>
      <c r="T14" s="8">
        <v>1</v>
      </c>
    </row>
    <row r="15" spans="1:20" ht="15">
      <c r="A15" s="12" t="s">
        <v>83</v>
      </c>
      <c r="B15" s="12" t="s">
        <v>37</v>
      </c>
      <c r="C15" s="13">
        <v>45314</v>
      </c>
      <c r="D15" s="12" t="s">
        <v>66</v>
      </c>
      <c r="E15" s="12">
        <v>0</v>
      </c>
      <c r="F15" s="12">
        <v>1</v>
      </c>
      <c r="G15" s="12">
        <v>2.1</v>
      </c>
      <c r="H15" s="12" t="s">
        <v>80</v>
      </c>
      <c r="I15" s="12">
        <v>25</v>
      </c>
      <c r="J15" s="12">
        <v>319.14870000000002</v>
      </c>
      <c r="K15" s="12">
        <v>319.12790000000001</v>
      </c>
      <c r="L15" s="12">
        <v>23</v>
      </c>
      <c r="M15" s="12">
        <v>23</v>
      </c>
      <c r="N15" s="14">
        <f t="shared" si="0"/>
        <v>13.87603043478261</v>
      </c>
      <c r="O15" s="14">
        <f t="shared" si="0"/>
        <v>13.875126086956522</v>
      </c>
      <c r="P15" s="15">
        <f t="shared" si="1"/>
        <v>3.6173913043526795E-2</v>
      </c>
      <c r="Q15" s="15">
        <f t="shared" si="2"/>
        <v>2.6110009396161805E-3</v>
      </c>
      <c r="R15" s="12"/>
      <c r="S15" s="12"/>
      <c r="T15" s="12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31fad9-4bcb-4325-8b06-d764f6eb7047">
      <Terms xmlns="http://schemas.microsoft.com/office/infopath/2007/PartnerControls"/>
    </lcf76f155ced4ddcb4097134ff3c332f>
    <TaxCatchAll xmlns="cdbd341c-9425-4527-8200-dbc5093c0c26" xsi:nil="true"/>
    <_dlc_DocId xmlns="7247d134-ae9d-4e0f-a1be-aa943864931d">ZD2DVCXXSS7Y-323219051-60239</_dlc_DocId>
    <_dlc_DocIdUrl xmlns="7247d134-ae9d-4e0f-a1be-aa943864931d">
      <Url>https://doellnl.sharepoint.com/teams/tfab_lab_ext/_layouts/15/DocIdRedir.aspx?ID=ZD2DVCXXSS7Y-323219051-60239</Url>
      <Description>ZD2DVCXXSS7Y-323219051-60239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664B66B4823249996B6593B01341AB" ma:contentTypeVersion="16" ma:contentTypeDescription="Create a new document." ma:contentTypeScope="" ma:versionID="007b041048605713ae76205f25efb573">
  <xsd:schema xmlns:xsd="http://www.w3.org/2001/XMLSchema" xmlns:xs="http://www.w3.org/2001/XMLSchema" xmlns:p="http://schemas.microsoft.com/office/2006/metadata/properties" xmlns:ns2="7247d134-ae9d-4e0f-a1be-aa943864931d" xmlns:ns3="e531fad9-4bcb-4325-8b06-d764f6eb7047" xmlns:ns4="cdbd341c-9425-4527-8200-dbc5093c0c26" targetNamespace="http://schemas.microsoft.com/office/2006/metadata/properties" ma:root="true" ma:fieldsID="5649bf3d222c4811cb32e988398decd3" ns2:_="" ns3:_="" ns4:_="">
    <xsd:import namespace="7247d134-ae9d-4e0f-a1be-aa943864931d"/>
    <xsd:import namespace="e531fad9-4bcb-4325-8b06-d764f6eb7047"/>
    <xsd:import namespace="cdbd341c-9425-4527-8200-dbc5093c0c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2:_dlc_DocId" minOccurs="0"/>
                <xsd:element ref="ns2:_dlc_DocIdUrl" minOccurs="0"/>
                <xsd:element ref="ns2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7d134-ae9d-4e0f-a1be-aa94386493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1fad9-4bcb-4325-8b06-d764f6eb70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a22c89-3912-4715-9657-2989270db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d341c-9425-4527-8200-dbc5093c0c2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7467982-3f77-4c50-b905-46fa7e9dd0bf}" ma:internalName="TaxCatchAll" ma:showField="CatchAllData" ma:web="7247d134-ae9d-4e0f-a1be-aa94386493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EA2E5-3830-498D-86AC-5334C1723917}"/>
</file>

<file path=customXml/itemProps2.xml><?xml version="1.0" encoding="utf-8"?>
<ds:datastoreItem xmlns:ds="http://schemas.openxmlformats.org/officeDocument/2006/customXml" ds:itemID="{38E38872-F34B-41C5-A019-92928CE818C4}"/>
</file>

<file path=customXml/itemProps3.xml><?xml version="1.0" encoding="utf-8"?>
<ds:datastoreItem xmlns:ds="http://schemas.openxmlformats.org/officeDocument/2006/customXml" ds:itemID="{210F89FC-6ED6-4610-AFA7-3DE4BDE47812}"/>
</file>

<file path=customXml/itemProps4.xml><?xml version="1.0" encoding="utf-8"?>
<ds:datastoreItem xmlns:ds="http://schemas.openxmlformats.org/officeDocument/2006/customXml" ds:itemID="{3DB8C735-3180-42A2-B1E0-126DC6A8B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Hayes, Sean Michael</dc:creator>
  <cp:keywords/>
  <dc:description/>
  <cp:lastModifiedBy>Bhardwaj, Kshitij</cp:lastModifiedBy>
  <cp:revision/>
  <dcterms:created xsi:type="dcterms:W3CDTF">2024-01-25T00:53:47Z</dcterms:created>
  <dcterms:modified xsi:type="dcterms:W3CDTF">2024-01-30T16:06:39Z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0x0101002D664B66B4823249996B6593B01341AB</vt:lpwstr>
  </property>
  <property fmtid="{D5CDD505-2E9C-101B-9397-08002B2CF9AE}" pid="3" name="_dlc_DocIdItemGuid">
    <vt:lpwstr>f0a30f5a-1c6c-4780-b6a7-e79601dc4d93</vt:lpwstr>
  </property>
  <property fmtid="{D5CDD505-2E9C-101B-9397-08002B2CF9AE}" pid="4" name="MediaServiceImageTags">
    <vt:lpwstr/>
  </property>
</Properties>
</file>